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30" windowHeight="11535"/>
  </bookViews>
  <sheets>
    <sheet name="Tabel_01" sheetId="1" r:id="rId1"/>
    <sheet name="Tabel Olaha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34" i="2" l="1"/>
  <c r="M134" i="2"/>
  <c r="L134" i="2"/>
  <c r="K134" i="2"/>
  <c r="Z134" i="2" s="1"/>
  <c r="J134" i="2"/>
  <c r="V134" i="2" s="1"/>
  <c r="I134" i="2"/>
  <c r="R134" i="2" s="1"/>
  <c r="Y133" i="2"/>
  <c r="X133" i="2"/>
  <c r="W133" i="2"/>
  <c r="T133" i="2"/>
  <c r="S133" i="2"/>
  <c r="U133" i="2" s="1"/>
  <c r="X132" i="2"/>
  <c r="W132" i="2"/>
  <c r="Y132" i="2" s="1"/>
  <c r="U132" i="2"/>
  <c r="T132" i="2"/>
  <c r="S132" i="2"/>
  <c r="Y131" i="2"/>
  <c r="X131" i="2"/>
  <c r="W131" i="2"/>
  <c r="T131" i="2"/>
  <c r="S131" i="2"/>
  <c r="U131" i="2" s="1"/>
  <c r="P131" i="2"/>
  <c r="O131" i="2"/>
  <c r="Q131" i="2" s="1"/>
  <c r="Y130" i="2"/>
  <c r="X130" i="2"/>
  <c r="W130" i="2"/>
  <c r="U130" i="2"/>
  <c r="T130" i="2"/>
  <c r="S130" i="2"/>
  <c r="P130" i="2"/>
  <c r="O130" i="2"/>
  <c r="Q130" i="2" s="1"/>
  <c r="X129" i="2"/>
  <c r="W129" i="2"/>
  <c r="Y129" i="2" s="1"/>
  <c r="U129" i="2"/>
  <c r="T129" i="2"/>
  <c r="S129" i="2"/>
  <c r="Q129" i="2"/>
  <c r="P129" i="2"/>
  <c r="O129" i="2"/>
  <c r="X128" i="2"/>
  <c r="W128" i="2"/>
  <c r="Y128" i="2" s="1"/>
  <c r="T128" i="2"/>
  <c r="S128" i="2"/>
  <c r="U128" i="2" s="1"/>
  <c r="Q128" i="2"/>
  <c r="P128" i="2"/>
  <c r="O128" i="2"/>
  <c r="Y127" i="2"/>
  <c r="X127" i="2"/>
  <c r="W127" i="2"/>
  <c r="T127" i="2"/>
  <c r="S127" i="2"/>
  <c r="U127" i="2" s="1"/>
  <c r="P127" i="2"/>
  <c r="O127" i="2"/>
  <c r="Q127" i="2" s="1"/>
  <c r="Y126" i="2"/>
  <c r="X126" i="2"/>
  <c r="W126" i="2"/>
  <c r="U126" i="2"/>
  <c r="T126" i="2"/>
  <c r="S126" i="2"/>
  <c r="P126" i="2"/>
  <c r="O126" i="2"/>
  <c r="Q126" i="2" s="1"/>
  <c r="X125" i="2"/>
  <c r="W125" i="2"/>
  <c r="Y125" i="2" s="1"/>
  <c r="U125" i="2"/>
  <c r="T125" i="2"/>
  <c r="S125" i="2"/>
  <c r="Q125" i="2"/>
  <c r="P125" i="2"/>
  <c r="O125" i="2"/>
  <c r="X124" i="2"/>
  <c r="W124" i="2"/>
  <c r="Y124" i="2" s="1"/>
  <c r="T124" i="2"/>
  <c r="S124" i="2"/>
  <c r="U124" i="2" s="1"/>
  <c r="Q124" i="2"/>
  <c r="P124" i="2"/>
  <c r="O124" i="2"/>
  <c r="Y123" i="2"/>
  <c r="X123" i="2"/>
  <c r="W123" i="2"/>
  <c r="P123" i="2"/>
  <c r="O123" i="2"/>
  <c r="Q123" i="2" s="1"/>
  <c r="X122" i="2"/>
  <c r="W122" i="2"/>
  <c r="Y122" i="2" s="1"/>
  <c r="U122" i="2"/>
  <c r="T122" i="2"/>
  <c r="S122" i="2"/>
  <c r="Q122" i="2"/>
  <c r="P122" i="2"/>
  <c r="O122" i="2"/>
  <c r="X121" i="2"/>
  <c r="W121" i="2"/>
  <c r="Y121" i="2" s="1"/>
  <c r="T121" i="2"/>
  <c r="S121" i="2"/>
  <c r="U121" i="2" s="1"/>
  <c r="Q121" i="2"/>
  <c r="P121" i="2"/>
  <c r="O121" i="2"/>
  <c r="Y120" i="2"/>
  <c r="X120" i="2"/>
  <c r="W120" i="2"/>
  <c r="T120" i="2"/>
  <c r="S120" i="2"/>
  <c r="U120" i="2" s="1"/>
  <c r="P120" i="2"/>
  <c r="O120" i="2"/>
  <c r="Q120" i="2" s="1"/>
  <c r="Y119" i="2"/>
  <c r="X119" i="2"/>
  <c r="W119" i="2"/>
  <c r="U119" i="2"/>
  <c r="T119" i="2"/>
  <c r="S119" i="2"/>
  <c r="P119" i="2"/>
  <c r="O119" i="2"/>
  <c r="Q119" i="2" s="1"/>
  <c r="X118" i="2"/>
  <c r="W118" i="2"/>
  <c r="Y118" i="2" s="1"/>
  <c r="U118" i="2"/>
  <c r="T118" i="2"/>
  <c r="S118" i="2"/>
  <c r="Q118" i="2"/>
  <c r="P118" i="2"/>
  <c r="O118" i="2"/>
  <c r="X117" i="2"/>
  <c r="W117" i="2"/>
  <c r="Y117" i="2" s="1"/>
  <c r="T117" i="2"/>
  <c r="S117" i="2"/>
  <c r="U117" i="2" s="1"/>
  <c r="Q117" i="2"/>
  <c r="P117" i="2"/>
  <c r="O117" i="2"/>
  <c r="Q116" i="2"/>
  <c r="P116" i="2"/>
  <c r="O116" i="2"/>
  <c r="X115" i="2"/>
  <c r="W115" i="2"/>
  <c r="Y115" i="2" s="1"/>
  <c r="T115" i="2"/>
  <c r="S115" i="2"/>
  <c r="U115" i="2" s="1"/>
  <c r="Q115" i="2"/>
  <c r="P115" i="2"/>
  <c r="O115" i="2"/>
  <c r="Q114" i="2"/>
  <c r="P114" i="2"/>
  <c r="O114" i="2"/>
  <c r="T113" i="2"/>
  <c r="S113" i="2"/>
  <c r="U113" i="2" s="1"/>
  <c r="X112" i="2"/>
  <c r="W112" i="2"/>
  <c r="Y112" i="2" s="1"/>
  <c r="U112" i="2"/>
  <c r="T112" i="2"/>
  <c r="S112" i="2"/>
  <c r="Q112" i="2"/>
  <c r="P112" i="2"/>
  <c r="O112" i="2"/>
  <c r="X111" i="2"/>
  <c r="W111" i="2"/>
  <c r="Y111" i="2" s="1"/>
  <c r="T111" i="2"/>
  <c r="S111" i="2"/>
  <c r="U111" i="2" s="1"/>
  <c r="Q111" i="2"/>
  <c r="P111" i="2"/>
  <c r="O111" i="2"/>
  <c r="Y110" i="2"/>
  <c r="X110" i="2"/>
  <c r="W110" i="2"/>
  <c r="T110" i="2"/>
  <c r="S110" i="2"/>
  <c r="U110" i="2" s="1"/>
  <c r="P110" i="2"/>
  <c r="O110" i="2"/>
  <c r="Q110" i="2" s="1"/>
  <c r="Y109" i="2"/>
  <c r="X109" i="2"/>
  <c r="W109" i="2"/>
  <c r="U109" i="2"/>
  <c r="T109" i="2"/>
  <c r="S109" i="2"/>
  <c r="P109" i="2"/>
  <c r="O109" i="2"/>
  <c r="Q109" i="2" s="1"/>
  <c r="X108" i="2"/>
  <c r="W108" i="2"/>
  <c r="Y108" i="2" s="1"/>
  <c r="U108" i="2"/>
  <c r="T108" i="2"/>
  <c r="S108" i="2"/>
  <c r="Q108" i="2"/>
  <c r="P108" i="2"/>
  <c r="O108" i="2"/>
  <c r="X107" i="2"/>
  <c r="W107" i="2"/>
  <c r="Y107" i="2" s="1"/>
  <c r="T107" i="2"/>
  <c r="S107" i="2"/>
  <c r="U107" i="2" s="1"/>
  <c r="Q107" i="2"/>
  <c r="P107" i="2"/>
  <c r="O107" i="2"/>
  <c r="Y106" i="2"/>
  <c r="X106" i="2"/>
  <c r="W106" i="2"/>
  <c r="T106" i="2"/>
  <c r="S106" i="2"/>
  <c r="U106" i="2" s="1"/>
  <c r="P106" i="2"/>
  <c r="O106" i="2"/>
  <c r="Q106" i="2" s="1"/>
  <c r="Q105" i="2"/>
  <c r="P105" i="2"/>
  <c r="O105" i="2"/>
  <c r="Q104" i="2"/>
  <c r="P104" i="2"/>
  <c r="O104" i="2"/>
  <c r="P103" i="2"/>
  <c r="O103" i="2"/>
  <c r="Q103" i="2" s="1"/>
  <c r="T102" i="2"/>
  <c r="S102" i="2"/>
  <c r="U102" i="2" s="1"/>
  <c r="Q102" i="2"/>
  <c r="P102" i="2"/>
  <c r="O102" i="2"/>
  <c r="Y101" i="2"/>
  <c r="X101" i="2"/>
  <c r="W101" i="2"/>
  <c r="T101" i="2"/>
  <c r="S101" i="2"/>
  <c r="U101" i="2" s="1"/>
  <c r="P101" i="2"/>
  <c r="O101" i="2"/>
  <c r="Q101" i="2" s="1"/>
  <c r="Y100" i="2"/>
  <c r="X100" i="2"/>
  <c r="W100" i="2"/>
  <c r="U100" i="2"/>
  <c r="T100" i="2"/>
  <c r="S100" i="2"/>
  <c r="P100" i="2"/>
  <c r="O100" i="2"/>
  <c r="Q100" i="2" s="1"/>
  <c r="X99" i="2"/>
  <c r="W99" i="2"/>
  <c r="Y99" i="2" s="1"/>
  <c r="U99" i="2"/>
  <c r="T99" i="2"/>
  <c r="S99" i="2"/>
  <c r="Q99" i="2"/>
  <c r="P99" i="2"/>
  <c r="O99" i="2"/>
  <c r="X98" i="2"/>
  <c r="W98" i="2"/>
  <c r="Y98" i="2" s="1"/>
  <c r="P98" i="2"/>
  <c r="O98" i="2"/>
  <c r="Q98" i="2" s="1"/>
  <c r="Y97" i="2"/>
  <c r="X97" i="2"/>
  <c r="W97" i="2"/>
  <c r="U97" i="2"/>
  <c r="T97" i="2"/>
  <c r="S97" i="2"/>
  <c r="P97" i="2"/>
  <c r="O97" i="2"/>
  <c r="Q97" i="2" s="1"/>
  <c r="X96" i="2"/>
  <c r="W96" i="2"/>
  <c r="Y96" i="2" s="1"/>
  <c r="U96" i="2"/>
  <c r="T96" i="2"/>
  <c r="S96" i="2"/>
  <c r="Q96" i="2"/>
  <c r="P96" i="2"/>
  <c r="O96" i="2"/>
  <c r="X95" i="2"/>
  <c r="W95" i="2"/>
  <c r="Y95" i="2" s="1"/>
  <c r="T95" i="2"/>
  <c r="S95" i="2"/>
  <c r="U95" i="2" s="1"/>
  <c r="Q94" i="2"/>
  <c r="P94" i="2"/>
  <c r="O94" i="2"/>
  <c r="Q93" i="2"/>
  <c r="P93" i="2"/>
  <c r="O93" i="2"/>
  <c r="X92" i="2"/>
  <c r="W92" i="2"/>
  <c r="Y92" i="2" s="1"/>
  <c r="P92" i="2"/>
  <c r="O92" i="2"/>
  <c r="Q92" i="2" s="1"/>
  <c r="Y91" i="2"/>
  <c r="X91" i="2"/>
  <c r="W91" i="2"/>
  <c r="U91" i="2"/>
  <c r="T91" i="2"/>
  <c r="S91" i="2"/>
  <c r="P91" i="2"/>
  <c r="O91" i="2"/>
  <c r="Q91" i="2" s="1"/>
  <c r="P90" i="2"/>
  <c r="O90" i="2"/>
  <c r="Q90" i="2" s="1"/>
  <c r="Y89" i="2"/>
  <c r="X89" i="2"/>
  <c r="W89" i="2"/>
  <c r="U89" i="2"/>
  <c r="T89" i="2"/>
  <c r="S89" i="2"/>
  <c r="P89" i="2"/>
  <c r="O89" i="2"/>
  <c r="Q89" i="2" s="1"/>
  <c r="P88" i="2"/>
  <c r="O88" i="2"/>
  <c r="Q88" i="2" s="1"/>
  <c r="Y87" i="2"/>
  <c r="X87" i="2"/>
  <c r="W87" i="2"/>
  <c r="U87" i="2"/>
  <c r="T87" i="2"/>
  <c r="S87" i="2"/>
  <c r="P87" i="2"/>
  <c r="O87" i="2"/>
  <c r="Q87" i="2" s="1"/>
  <c r="X86" i="2"/>
  <c r="W86" i="2"/>
  <c r="Y86" i="2" s="1"/>
  <c r="U86" i="2"/>
  <c r="T86" i="2"/>
  <c r="S86" i="2"/>
  <c r="Q86" i="2"/>
  <c r="P86" i="2"/>
  <c r="O86" i="2"/>
  <c r="T85" i="2"/>
  <c r="S85" i="2"/>
  <c r="U85" i="2" s="1"/>
  <c r="P85" i="2"/>
  <c r="O85" i="2"/>
  <c r="Q85" i="2" s="1"/>
  <c r="Q84" i="2"/>
  <c r="P84" i="2"/>
  <c r="O84" i="2"/>
  <c r="Y83" i="2"/>
  <c r="X83" i="2"/>
  <c r="W83" i="2"/>
  <c r="T83" i="2"/>
  <c r="S83" i="2"/>
  <c r="U83" i="2" s="1"/>
  <c r="P83" i="2"/>
  <c r="O83" i="2"/>
  <c r="Q83" i="2" s="1"/>
  <c r="U82" i="2"/>
  <c r="T82" i="2"/>
  <c r="S82" i="2"/>
  <c r="Q82" i="2"/>
  <c r="P82" i="2"/>
  <c r="O82" i="2"/>
  <c r="X81" i="2"/>
  <c r="W81" i="2"/>
  <c r="Y81" i="2" s="1"/>
  <c r="T81" i="2"/>
  <c r="S81" i="2"/>
  <c r="U81" i="2" s="1"/>
  <c r="Q81" i="2"/>
  <c r="P81" i="2"/>
  <c r="O81" i="2"/>
  <c r="Y80" i="2"/>
  <c r="X80" i="2"/>
  <c r="W80" i="2"/>
  <c r="T80" i="2"/>
  <c r="S80" i="2"/>
  <c r="U80" i="2" s="1"/>
  <c r="P80" i="2"/>
  <c r="O80" i="2"/>
  <c r="Q80" i="2" s="1"/>
  <c r="Y79" i="2"/>
  <c r="X79" i="2"/>
  <c r="W79" i="2"/>
  <c r="U79" i="2"/>
  <c r="T79" i="2"/>
  <c r="S79" i="2"/>
  <c r="P79" i="2"/>
  <c r="O79" i="2"/>
  <c r="Q79" i="2" s="1"/>
  <c r="X78" i="2"/>
  <c r="W78" i="2"/>
  <c r="Y78" i="2" s="1"/>
  <c r="U78" i="2"/>
  <c r="T78" i="2"/>
  <c r="S78" i="2"/>
  <c r="Q78" i="2"/>
  <c r="P78" i="2"/>
  <c r="O78" i="2"/>
  <c r="X77" i="2"/>
  <c r="W77" i="2"/>
  <c r="Y77" i="2" s="1"/>
  <c r="T77" i="2"/>
  <c r="S77" i="2"/>
  <c r="U77" i="2" s="1"/>
  <c r="Q77" i="2"/>
  <c r="P77" i="2"/>
  <c r="O77" i="2"/>
  <c r="U76" i="2"/>
  <c r="T76" i="2"/>
  <c r="S76" i="2"/>
  <c r="P76" i="2"/>
  <c r="O76" i="2"/>
  <c r="Q76" i="2" s="1"/>
  <c r="X75" i="2"/>
  <c r="W75" i="2"/>
  <c r="Y75" i="2" s="1"/>
  <c r="U75" i="2"/>
  <c r="T75" i="2"/>
  <c r="S75" i="2"/>
  <c r="Q75" i="2"/>
  <c r="P75" i="2"/>
  <c r="O75" i="2"/>
  <c r="X74" i="2"/>
  <c r="W74" i="2"/>
  <c r="Y74" i="2" s="1"/>
  <c r="T74" i="2"/>
  <c r="S74" i="2"/>
  <c r="U74" i="2" s="1"/>
  <c r="Q74" i="2"/>
  <c r="P74" i="2"/>
  <c r="O74" i="2"/>
  <c r="Y73" i="2"/>
  <c r="X73" i="2"/>
  <c r="W73" i="2"/>
  <c r="T73" i="2"/>
  <c r="S73" i="2"/>
  <c r="U73" i="2" s="1"/>
  <c r="P73" i="2"/>
  <c r="O73" i="2"/>
  <c r="Q73" i="2" s="1"/>
  <c r="Y72" i="2"/>
  <c r="X72" i="2"/>
  <c r="W72" i="2"/>
  <c r="U72" i="2"/>
  <c r="T72" i="2"/>
  <c r="S72" i="2"/>
  <c r="P72" i="2"/>
  <c r="O72" i="2"/>
  <c r="Q72" i="2" s="1"/>
  <c r="P71" i="2"/>
  <c r="O71" i="2"/>
  <c r="Q71" i="2" s="1"/>
  <c r="Y70" i="2"/>
  <c r="X70" i="2"/>
  <c r="W70" i="2"/>
  <c r="U70" i="2"/>
  <c r="T70" i="2"/>
  <c r="S70" i="2"/>
  <c r="P70" i="2"/>
  <c r="O70" i="2"/>
  <c r="Q70" i="2" s="1"/>
  <c r="X69" i="2"/>
  <c r="W69" i="2"/>
  <c r="Y69" i="2" s="1"/>
  <c r="U69" i="2"/>
  <c r="T69" i="2"/>
  <c r="S69" i="2"/>
  <c r="Q69" i="2"/>
  <c r="P69" i="2"/>
  <c r="O69" i="2"/>
  <c r="X68" i="2"/>
  <c r="W68" i="2"/>
  <c r="Y68" i="2" s="1"/>
  <c r="T68" i="2"/>
  <c r="S68" i="2"/>
  <c r="U68" i="2" s="1"/>
  <c r="Q68" i="2"/>
  <c r="P68" i="2"/>
  <c r="O68" i="2"/>
  <c r="Y67" i="2"/>
  <c r="X67" i="2"/>
  <c r="W67" i="2"/>
  <c r="T67" i="2"/>
  <c r="S67" i="2"/>
  <c r="U67" i="2" s="1"/>
  <c r="P67" i="2"/>
  <c r="O67" i="2"/>
  <c r="Q67" i="2" s="1"/>
  <c r="Y66" i="2"/>
  <c r="X66" i="2"/>
  <c r="W66" i="2"/>
  <c r="U66" i="2"/>
  <c r="T66" i="2"/>
  <c r="S66" i="2"/>
  <c r="P66" i="2"/>
  <c r="O66" i="2"/>
  <c r="Q66" i="2" s="1"/>
  <c r="P65" i="2"/>
  <c r="O65" i="2"/>
  <c r="Q65" i="2" s="1"/>
  <c r="Y64" i="2"/>
  <c r="X64" i="2"/>
  <c r="W64" i="2"/>
  <c r="U64" i="2"/>
  <c r="T64" i="2"/>
  <c r="S64" i="2"/>
  <c r="P64" i="2"/>
  <c r="O64" i="2"/>
  <c r="Q64" i="2" s="1"/>
  <c r="T63" i="2"/>
  <c r="S63" i="2"/>
  <c r="U63" i="2" s="1"/>
  <c r="Q63" i="2"/>
  <c r="P63" i="2"/>
  <c r="O63" i="2"/>
  <c r="Y62" i="2"/>
  <c r="X62" i="2"/>
  <c r="W62" i="2"/>
  <c r="T62" i="2"/>
  <c r="S62" i="2"/>
  <c r="U62" i="2" s="1"/>
  <c r="P62" i="2"/>
  <c r="O62" i="2"/>
  <c r="Q62" i="2" s="1"/>
  <c r="Y61" i="2"/>
  <c r="X61" i="2"/>
  <c r="W61" i="2"/>
  <c r="U61" i="2"/>
  <c r="T61" i="2"/>
  <c r="S61" i="2"/>
  <c r="P61" i="2"/>
  <c r="O61" i="2"/>
  <c r="Q61" i="2" s="1"/>
  <c r="X60" i="2"/>
  <c r="W60" i="2"/>
  <c r="Y60" i="2" s="1"/>
  <c r="U60" i="2"/>
  <c r="T60" i="2"/>
  <c r="S60" i="2"/>
  <c r="Q60" i="2"/>
  <c r="P60" i="2"/>
  <c r="O60" i="2"/>
  <c r="X59" i="2"/>
  <c r="W59" i="2"/>
  <c r="Y59" i="2" s="1"/>
  <c r="T59" i="2"/>
  <c r="S59" i="2"/>
  <c r="U59" i="2" s="1"/>
  <c r="Q59" i="2"/>
  <c r="P59" i="2"/>
  <c r="O59" i="2"/>
  <c r="Y58" i="2"/>
  <c r="X58" i="2"/>
  <c r="W58" i="2"/>
  <c r="T58" i="2"/>
  <c r="S58" i="2"/>
  <c r="U58" i="2" s="1"/>
  <c r="P58" i="2"/>
  <c r="O58" i="2"/>
  <c r="Q58" i="2" s="1"/>
  <c r="Y57" i="2"/>
  <c r="X57" i="2"/>
  <c r="W57" i="2"/>
  <c r="U57" i="2"/>
  <c r="T57" i="2"/>
  <c r="S57" i="2"/>
  <c r="X56" i="2"/>
  <c r="W56" i="2"/>
  <c r="Y56" i="2" s="1"/>
  <c r="T56" i="2"/>
  <c r="S56" i="2"/>
  <c r="U56" i="2" s="1"/>
  <c r="Q56" i="2"/>
  <c r="P56" i="2"/>
  <c r="O56" i="2"/>
  <c r="Y55" i="2"/>
  <c r="X55" i="2"/>
  <c r="W55" i="2"/>
  <c r="T55" i="2"/>
  <c r="S55" i="2"/>
  <c r="U55" i="2" s="1"/>
  <c r="P55" i="2"/>
  <c r="O55" i="2"/>
  <c r="Q55" i="2" s="1"/>
  <c r="Y54" i="2"/>
  <c r="X54" i="2"/>
  <c r="W54" i="2"/>
  <c r="U54" i="2"/>
  <c r="T54" i="2"/>
  <c r="S54" i="2"/>
  <c r="P54" i="2"/>
  <c r="O54" i="2"/>
  <c r="Q54" i="2" s="1"/>
  <c r="X53" i="2"/>
  <c r="W53" i="2"/>
  <c r="Y53" i="2" s="1"/>
  <c r="U53" i="2"/>
  <c r="T53" i="2"/>
  <c r="S53" i="2"/>
  <c r="Q53" i="2"/>
  <c r="P53" i="2"/>
  <c r="O53" i="2"/>
  <c r="X52" i="2"/>
  <c r="W52" i="2"/>
  <c r="Y52" i="2" s="1"/>
  <c r="T52" i="2"/>
  <c r="S52" i="2"/>
  <c r="U52" i="2" s="1"/>
  <c r="Q52" i="2"/>
  <c r="P52" i="2"/>
  <c r="O52" i="2"/>
  <c r="Y51" i="2"/>
  <c r="X51" i="2"/>
  <c r="W51" i="2"/>
  <c r="T51" i="2"/>
  <c r="S51" i="2"/>
  <c r="U51" i="2" s="1"/>
  <c r="P51" i="2"/>
  <c r="O51" i="2"/>
  <c r="Q51" i="2" s="1"/>
  <c r="Y50" i="2"/>
  <c r="X50" i="2"/>
  <c r="W50" i="2"/>
  <c r="U50" i="2"/>
  <c r="T50" i="2"/>
  <c r="S50" i="2"/>
  <c r="P50" i="2"/>
  <c r="O50" i="2"/>
  <c r="Q50" i="2" s="1"/>
  <c r="X49" i="2"/>
  <c r="W49" i="2"/>
  <c r="Y49" i="2" s="1"/>
  <c r="U49" i="2"/>
  <c r="T49" i="2"/>
  <c r="S49" i="2"/>
  <c r="Q49" i="2"/>
  <c r="P49" i="2"/>
  <c r="O49" i="2"/>
  <c r="P48" i="2"/>
  <c r="O48" i="2"/>
  <c r="Q48" i="2" s="1"/>
  <c r="P47" i="2"/>
  <c r="O47" i="2"/>
  <c r="Q47" i="2" s="1"/>
  <c r="Y46" i="2"/>
  <c r="X46" i="2"/>
  <c r="W46" i="2"/>
  <c r="U46" i="2"/>
  <c r="T46" i="2"/>
  <c r="S46" i="2"/>
  <c r="P46" i="2"/>
  <c r="O46" i="2"/>
  <c r="Q46" i="2" s="1"/>
  <c r="X45" i="2"/>
  <c r="W45" i="2"/>
  <c r="Y45" i="2" s="1"/>
  <c r="U45" i="2"/>
  <c r="T45" i="2"/>
  <c r="S45" i="2"/>
  <c r="Q45" i="2"/>
  <c r="P45" i="2"/>
  <c r="O45" i="2"/>
  <c r="X44" i="2"/>
  <c r="W44" i="2"/>
  <c r="Y44" i="2" s="1"/>
  <c r="T44" i="2"/>
  <c r="S44" i="2"/>
  <c r="U44" i="2" s="1"/>
  <c r="Q44" i="2"/>
  <c r="P44" i="2"/>
  <c r="O44" i="2"/>
  <c r="Y43" i="2"/>
  <c r="X43" i="2"/>
  <c r="W43" i="2"/>
  <c r="T43" i="2"/>
  <c r="S43" i="2"/>
  <c r="U43" i="2" s="1"/>
  <c r="P43" i="2"/>
  <c r="O43" i="2"/>
  <c r="Q43" i="2" s="1"/>
  <c r="Q42" i="2"/>
  <c r="P42" i="2"/>
  <c r="O42" i="2"/>
  <c r="Q41" i="2"/>
  <c r="P41" i="2"/>
  <c r="O41" i="2"/>
  <c r="X40" i="2"/>
  <c r="W40" i="2"/>
  <c r="Y40" i="2" s="1"/>
  <c r="T40" i="2"/>
  <c r="S40" i="2"/>
  <c r="U40" i="2" s="1"/>
  <c r="Q40" i="2"/>
  <c r="P40" i="2"/>
  <c r="O40" i="2"/>
  <c r="Y39" i="2"/>
  <c r="X39" i="2"/>
  <c r="W39" i="2"/>
  <c r="T39" i="2"/>
  <c r="S39" i="2"/>
  <c r="U39" i="2" s="1"/>
  <c r="P39" i="2"/>
  <c r="O39" i="2"/>
  <c r="Q39" i="2" s="1"/>
  <c r="Q38" i="2"/>
  <c r="P38" i="2"/>
  <c r="O38" i="2"/>
  <c r="Y37" i="2"/>
  <c r="X37" i="2"/>
  <c r="W37" i="2"/>
  <c r="T37" i="2"/>
  <c r="S37" i="2"/>
  <c r="U37" i="2" s="1"/>
  <c r="P37" i="2"/>
  <c r="O37" i="2"/>
  <c r="Q37" i="2" s="1"/>
  <c r="Y36" i="2"/>
  <c r="X36" i="2"/>
  <c r="W36" i="2"/>
  <c r="U36" i="2"/>
  <c r="T36" i="2"/>
  <c r="S36" i="2"/>
  <c r="P36" i="2"/>
  <c r="O36" i="2"/>
  <c r="Q36" i="2" s="1"/>
  <c r="X35" i="2"/>
  <c r="W35" i="2"/>
  <c r="Y35" i="2" s="1"/>
  <c r="U35" i="2"/>
  <c r="T35" i="2"/>
  <c r="S35" i="2"/>
  <c r="Q35" i="2"/>
  <c r="P35" i="2"/>
  <c r="O35" i="2"/>
  <c r="X34" i="2"/>
  <c r="W34" i="2"/>
  <c r="Y34" i="2" s="1"/>
  <c r="P34" i="2"/>
  <c r="O34" i="2"/>
  <c r="Q34" i="2" s="1"/>
  <c r="Y33" i="2"/>
  <c r="X33" i="2"/>
  <c r="W33" i="2"/>
  <c r="U33" i="2"/>
  <c r="T33" i="2"/>
  <c r="S33" i="2"/>
  <c r="P33" i="2"/>
  <c r="O33" i="2"/>
  <c r="Q33" i="2" s="1"/>
  <c r="P32" i="2"/>
  <c r="O32" i="2"/>
  <c r="Q32" i="2" s="1"/>
  <c r="Y31" i="2"/>
  <c r="X31" i="2"/>
  <c r="W31" i="2"/>
  <c r="U31" i="2"/>
  <c r="T31" i="2"/>
  <c r="S31" i="2"/>
  <c r="P31" i="2"/>
  <c r="O31" i="2"/>
  <c r="Q31" i="2" s="1"/>
  <c r="X30" i="2"/>
  <c r="W30" i="2"/>
  <c r="Y30" i="2" s="1"/>
  <c r="U30" i="2"/>
  <c r="T30" i="2"/>
  <c r="S30" i="2"/>
  <c r="Q30" i="2"/>
  <c r="P30" i="2"/>
  <c r="O30" i="2"/>
  <c r="P29" i="2"/>
  <c r="O29" i="2"/>
  <c r="Q29" i="2" s="1"/>
  <c r="X28" i="2"/>
  <c r="W28" i="2"/>
  <c r="Y28" i="2" s="1"/>
  <c r="Y27" i="2"/>
  <c r="X27" i="2"/>
  <c r="W27" i="2"/>
  <c r="U27" i="2"/>
  <c r="T27" i="2"/>
  <c r="S27" i="2"/>
  <c r="P27" i="2"/>
  <c r="O27" i="2"/>
  <c r="Q27" i="2" s="1"/>
  <c r="P26" i="2"/>
  <c r="O26" i="2"/>
  <c r="Q26" i="2" s="1"/>
  <c r="Q25" i="2"/>
  <c r="P25" i="2"/>
  <c r="O25" i="2"/>
  <c r="Y24" i="2"/>
  <c r="X24" i="2"/>
  <c r="W24" i="2"/>
  <c r="T24" i="2"/>
  <c r="S24" i="2"/>
  <c r="U24" i="2" s="1"/>
  <c r="X23" i="2"/>
  <c r="W23" i="2"/>
  <c r="Y23" i="2" s="1"/>
  <c r="U23" i="2"/>
  <c r="T23" i="2"/>
  <c r="S23" i="2"/>
  <c r="Q23" i="2"/>
  <c r="P23" i="2"/>
  <c r="O23" i="2"/>
  <c r="X22" i="2"/>
  <c r="W22" i="2"/>
  <c r="Y22" i="2" s="1"/>
  <c r="T22" i="2"/>
  <c r="S22" i="2"/>
  <c r="U22" i="2" s="1"/>
  <c r="Q22" i="2"/>
  <c r="P22" i="2"/>
  <c r="O22" i="2"/>
  <c r="Y21" i="2"/>
  <c r="X21" i="2"/>
  <c r="W21" i="2"/>
  <c r="T21" i="2"/>
  <c r="S21" i="2"/>
  <c r="U21" i="2" s="1"/>
  <c r="P21" i="2"/>
  <c r="O21" i="2"/>
  <c r="Q21" i="2" s="1"/>
  <c r="Y20" i="2"/>
  <c r="X20" i="2"/>
  <c r="W20" i="2"/>
  <c r="U20" i="2"/>
  <c r="T20" i="2"/>
  <c r="S20" i="2"/>
  <c r="P20" i="2"/>
  <c r="O20" i="2"/>
  <c r="Q20" i="2" s="1"/>
  <c r="X19" i="2"/>
  <c r="W19" i="2"/>
  <c r="Y19" i="2" s="1"/>
  <c r="U19" i="2"/>
  <c r="T19" i="2"/>
  <c r="S19" i="2"/>
  <c r="Q19" i="2"/>
  <c r="P19" i="2"/>
  <c r="O19" i="2"/>
  <c r="X18" i="2"/>
  <c r="W18" i="2"/>
  <c r="Y18" i="2" s="1"/>
  <c r="T18" i="2"/>
  <c r="S18" i="2"/>
  <c r="U18" i="2" s="1"/>
  <c r="Q18" i="2"/>
  <c r="P18" i="2"/>
  <c r="O18" i="2"/>
  <c r="Y17" i="2"/>
  <c r="X17" i="2"/>
  <c r="W17" i="2"/>
  <c r="T17" i="2"/>
  <c r="S17" i="2"/>
  <c r="U17" i="2" s="1"/>
  <c r="P17" i="2"/>
  <c r="O17" i="2"/>
  <c r="Q17" i="2" s="1"/>
  <c r="Q16" i="2"/>
  <c r="P16" i="2"/>
  <c r="O16" i="2"/>
  <c r="Q15" i="2"/>
  <c r="P15" i="2"/>
  <c r="O15" i="2"/>
  <c r="X14" i="2"/>
  <c r="W14" i="2"/>
  <c r="Y14" i="2" s="1"/>
  <c r="T14" i="2"/>
  <c r="S14" i="2"/>
  <c r="U14" i="2" s="1"/>
  <c r="Q14" i="2"/>
  <c r="P14" i="2"/>
  <c r="O14" i="2"/>
  <c r="Y13" i="2"/>
  <c r="X13" i="2"/>
  <c r="W13" i="2"/>
  <c r="T13" i="2"/>
  <c r="S13" i="2"/>
  <c r="U13" i="2" s="1"/>
  <c r="P13" i="2"/>
  <c r="O13" i="2"/>
  <c r="Q13" i="2" s="1"/>
  <c r="Q12" i="2"/>
  <c r="P12" i="2"/>
  <c r="O12" i="2"/>
  <c r="Y11" i="2"/>
  <c r="X11" i="2"/>
  <c r="W11" i="2"/>
  <c r="T11" i="2"/>
  <c r="S11" i="2"/>
  <c r="U11" i="2" s="1"/>
  <c r="P11" i="2"/>
  <c r="O11" i="2"/>
  <c r="Q11" i="2" s="1"/>
  <c r="Y10" i="2"/>
  <c r="X10" i="2"/>
  <c r="W10" i="2"/>
  <c r="U10" i="2"/>
  <c r="T10" i="2"/>
  <c r="S10" i="2"/>
  <c r="P10" i="2"/>
  <c r="O10" i="2"/>
  <c r="Q10" i="2" s="1"/>
  <c r="X9" i="2"/>
  <c r="W9" i="2"/>
  <c r="Y9" i="2" s="1"/>
  <c r="U9" i="2"/>
  <c r="T9" i="2"/>
  <c r="S9" i="2"/>
  <c r="Q9" i="2"/>
  <c r="P9" i="2"/>
  <c r="P134" i="2" s="1"/>
  <c r="O9" i="2"/>
  <c r="T8" i="2"/>
  <c r="S8" i="2"/>
  <c r="U8" i="2" s="1"/>
  <c r="P8" i="2"/>
  <c r="O8" i="2"/>
  <c r="Q8" i="2" s="1"/>
  <c r="Y7" i="2"/>
  <c r="X7" i="2"/>
  <c r="W7" i="2"/>
  <c r="Y6" i="2"/>
  <c r="Y134" i="2" s="1"/>
  <c r="X6" i="2"/>
  <c r="X134" i="2" s="1"/>
  <c r="W6" i="2"/>
  <c r="T6" i="2"/>
  <c r="T134" i="2" s="1"/>
  <c r="S6" i="2"/>
  <c r="S134" i="2" s="1"/>
  <c r="P6" i="2"/>
  <c r="O6" i="2"/>
  <c r="Q6" i="2" s="1"/>
  <c r="Q134" i="2" l="1"/>
  <c r="O134" i="2"/>
  <c r="W134" i="2"/>
  <c r="U6" i="2"/>
  <c r="U134" i="2" s="1"/>
  <c r="K134" i="1"/>
  <c r="J134" i="1"/>
  <c r="I134" i="1"/>
</calcChain>
</file>

<file path=xl/sharedStrings.xml><?xml version="1.0" encoding="utf-8"?>
<sst xmlns="http://schemas.openxmlformats.org/spreadsheetml/2006/main" count="1340" uniqueCount="306">
  <si>
    <t>No</t>
  </si>
  <si>
    <t>Nama Ilmiah</t>
  </si>
  <si>
    <t>Nama Indonesia</t>
  </si>
  <si>
    <t>Kelas Makan</t>
  </si>
  <si>
    <t>Actenoides concretus</t>
  </si>
  <si>
    <t>Cekakak-hutan melayu</t>
  </si>
  <si>
    <t>I/P</t>
  </si>
  <si>
    <t>Aethopyga siparaja</t>
  </si>
  <si>
    <t>Burung-madu sepah-raja</t>
  </si>
  <si>
    <t>NIF</t>
  </si>
  <si>
    <t>Alcedo athis</t>
  </si>
  <si>
    <t>Raja udang erasia</t>
  </si>
  <si>
    <t>Alcedo meninting</t>
  </si>
  <si>
    <t>Raja udang meninting</t>
  </si>
  <si>
    <t>Alcedo euryzona</t>
  </si>
  <si>
    <t>Raja udang kalung biru</t>
  </si>
  <si>
    <t>Alophoixus phaeocephalus</t>
  </si>
  <si>
    <t>Empuloh irang</t>
  </si>
  <si>
    <t>AFGI/F</t>
  </si>
  <si>
    <t>Amaurornis phoenicurus</t>
  </si>
  <si>
    <t>Kareo padi</t>
  </si>
  <si>
    <t>Anthracoceros malayanus</t>
  </si>
  <si>
    <t>Kangkareng hitam</t>
  </si>
  <si>
    <t>AF/P</t>
  </si>
  <si>
    <t>Rhyticeros undulatus</t>
  </si>
  <si>
    <t>Julang emas</t>
  </si>
  <si>
    <t>Anthreptes simplex</t>
  </si>
  <si>
    <t>Burung-madu polos</t>
  </si>
  <si>
    <t>Anthreptes rhodolaema</t>
  </si>
  <si>
    <t>Burung-madu leher merah</t>
  </si>
  <si>
    <t>Arachnothera affinis</t>
  </si>
  <si>
    <t>Pijantung gunung</t>
  </si>
  <si>
    <t>NI</t>
  </si>
  <si>
    <t>Arachnothera longirostra</t>
  </si>
  <si>
    <t>Piajantung kecil</t>
  </si>
  <si>
    <t>Archnothera flavigaster</t>
  </si>
  <si>
    <t>PIjantung tasmak</t>
  </si>
  <si>
    <t>Argusianus argus</t>
  </si>
  <si>
    <t>Kuau raja</t>
  </si>
  <si>
    <t>TIF</t>
  </si>
  <si>
    <t>Buceros rhinoceros rhinoceros</t>
  </si>
  <si>
    <t>Rangkong badak</t>
  </si>
  <si>
    <t>Buceros rhinoceros borneoensis</t>
  </si>
  <si>
    <t>Rangkong badak kalimantan. ssp</t>
  </si>
  <si>
    <t>Buceros vigil</t>
  </si>
  <si>
    <t>Rangkong gading</t>
  </si>
  <si>
    <t>Berenicornis comatus</t>
  </si>
  <si>
    <t>Enggang jambul</t>
  </si>
  <si>
    <t>Cacomantis merulinus</t>
  </si>
  <si>
    <t>Wiwik kelabu</t>
  </si>
  <si>
    <t>AFGI</t>
  </si>
  <si>
    <t>Cacomantis sonneratii</t>
  </si>
  <si>
    <t>Wiwik lurik</t>
  </si>
  <si>
    <t>Calyptomena viridis</t>
  </si>
  <si>
    <t>Madi-hijau Kecil</t>
  </si>
  <si>
    <t>Centropus bengalensis</t>
  </si>
  <si>
    <t>Bubut alang-alang</t>
  </si>
  <si>
    <t>Centropus sinensis</t>
  </si>
  <si>
    <t>Bubut besar</t>
  </si>
  <si>
    <t>TI</t>
  </si>
  <si>
    <t>Ceyx erithaca</t>
  </si>
  <si>
    <t>Udang api</t>
  </si>
  <si>
    <t>Ceyx rufidorsa</t>
  </si>
  <si>
    <t>Udang punggung merah</t>
  </si>
  <si>
    <t>Chalcophaps indica</t>
  </si>
  <si>
    <t>Delimukan zamrud</t>
  </si>
  <si>
    <t>Chloropsis sonnerati</t>
  </si>
  <si>
    <t>Cica daun besar</t>
  </si>
  <si>
    <t xml:space="preserve">Chrysocolaptes lucidus                     </t>
  </si>
  <si>
    <t>Pelatuk tunggir emas</t>
  </si>
  <si>
    <t>BGI</t>
  </si>
  <si>
    <t>Collocalia esculenta</t>
  </si>
  <si>
    <t>Walet sapi</t>
  </si>
  <si>
    <t>AI</t>
  </si>
  <si>
    <t>Collocalia fuciphaga</t>
  </si>
  <si>
    <t>Walet sarang-putih</t>
  </si>
  <si>
    <t>Copsychus malabaricus</t>
  </si>
  <si>
    <t>Kucica hutan</t>
  </si>
  <si>
    <t>Copsychus saularis</t>
  </si>
  <si>
    <t>Kucica kampung</t>
  </si>
  <si>
    <t>Copsychus striklandii</t>
  </si>
  <si>
    <t>Kucica alis putih</t>
  </si>
  <si>
    <t>Corvus enca</t>
  </si>
  <si>
    <t>Gagak hutan</t>
  </si>
  <si>
    <t>Cuculus micropterus</t>
  </si>
  <si>
    <t>Kangkok india</t>
  </si>
  <si>
    <t>Cuculus saturatus</t>
  </si>
  <si>
    <t>Kangkok ranting</t>
  </si>
  <si>
    <t>Cymbirhynchus macrorhynchos</t>
  </si>
  <si>
    <t>Sempur hujan sungai</t>
  </si>
  <si>
    <t>SSGI</t>
  </si>
  <si>
    <t>Cyornis turcosus</t>
  </si>
  <si>
    <t>Sikatan melayu</t>
  </si>
  <si>
    <t>SI</t>
  </si>
  <si>
    <t>Dicaeum chrysorrheum</t>
  </si>
  <si>
    <t>Cabai rimba</t>
  </si>
  <si>
    <t>Dicaeum everetti</t>
  </si>
  <si>
    <t>Cabai tunggir-coklat</t>
  </si>
  <si>
    <t>Dicaeum trigonostigma</t>
  </si>
  <si>
    <t>Cabai bunga-api</t>
  </si>
  <si>
    <t>Dicaeum trochileum</t>
  </si>
  <si>
    <t>Cabai jawa</t>
  </si>
  <si>
    <t>Dicrurus aeneus</t>
  </si>
  <si>
    <t>Srigunting keladi</t>
  </si>
  <si>
    <t>Dicrurus paradiseus</t>
  </si>
  <si>
    <t>Srigunting batu</t>
  </si>
  <si>
    <t>Dryocopus javensis</t>
  </si>
  <si>
    <t>Pelatuk ayam</t>
  </si>
  <si>
    <t>Ducula aenea</t>
  </si>
  <si>
    <t>Pergam hijau</t>
  </si>
  <si>
    <t>AF</t>
  </si>
  <si>
    <t>Ducula badia</t>
  </si>
  <si>
    <t>Pergam gunung</t>
  </si>
  <si>
    <t>Enicurus ruficapillus</t>
  </si>
  <si>
    <t>Meninting cegar</t>
  </si>
  <si>
    <t>Eurylaimus javanicus</t>
  </si>
  <si>
    <t>Sempur hujan rimba</t>
  </si>
  <si>
    <t>Eurylaimus ochromalus</t>
  </si>
  <si>
    <t>Sempur hujan darat</t>
  </si>
  <si>
    <t>Eurystomus orientalis</t>
  </si>
  <si>
    <t>Tiong lampu</t>
  </si>
  <si>
    <t>Ficedula narcissina</t>
  </si>
  <si>
    <t>Sikatan narsis</t>
  </si>
  <si>
    <t>Ficedula dumetoria</t>
  </si>
  <si>
    <t>Sikatan dada merah</t>
  </si>
  <si>
    <t>Ficedula zanthopygia</t>
  </si>
  <si>
    <t>Sikatan emas</t>
  </si>
  <si>
    <t>Ficedula parva</t>
  </si>
  <si>
    <t>Sikatan krongkongan merah</t>
  </si>
  <si>
    <t>Gracula religiosa</t>
  </si>
  <si>
    <t>Tiong emas</t>
  </si>
  <si>
    <t>Haematortyx sanguiniceps</t>
  </si>
  <si>
    <t>Puyuh kepala-merah</t>
  </si>
  <si>
    <t>Haliastur indus</t>
  </si>
  <si>
    <t>Elang bondol</t>
  </si>
  <si>
    <t>R</t>
  </si>
  <si>
    <t>Hemiprocne comata</t>
  </si>
  <si>
    <t>Tepekong rangkang</t>
  </si>
  <si>
    <t>Hirundo rustica</t>
  </si>
  <si>
    <t>Layang-layang api</t>
  </si>
  <si>
    <t>Hirundo tahitica</t>
  </si>
  <si>
    <t>Layang-layang batu</t>
  </si>
  <si>
    <t>Kurochkinegramma hypogrammica</t>
  </si>
  <si>
    <t>Burung madu rimba</t>
  </si>
  <si>
    <t>Ictinaetus malayensis</t>
  </si>
  <si>
    <t>Elang hitam</t>
  </si>
  <si>
    <t>Irena puella</t>
  </si>
  <si>
    <t>Kacembang gadung</t>
  </si>
  <si>
    <t>Lonchura fuscans</t>
  </si>
  <si>
    <t>Bondol kalimantan</t>
  </si>
  <si>
    <t>TF</t>
  </si>
  <si>
    <t>Lophura ignita</t>
  </si>
  <si>
    <t xml:space="preserve">Sempidan biru </t>
  </si>
  <si>
    <t>Lophura bulweri</t>
  </si>
  <si>
    <t>Sempidan kalimantan</t>
  </si>
  <si>
    <t>Loriculus galgulus</t>
  </si>
  <si>
    <t>Serindit melayu</t>
  </si>
  <si>
    <t>NF</t>
  </si>
  <si>
    <t>Mixornis gularis</t>
  </si>
  <si>
    <t>Ciung air coreng</t>
  </si>
  <si>
    <t>Macronous ptilosus</t>
  </si>
  <si>
    <t>Ciung air pongpong</t>
  </si>
  <si>
    <t>Malacopteron cinereum</t>
  </si>
  <si>
    <t>Asi pipi sisik</t>
  </si>
  <si>
    <t>Malacopteron magnirostre</t>
  </si>
  <si>
    <t>Asi kumis</t>
  </si>
  <si>
    <t>Psilopogon australis</t>
  </si>
  <si>
    <t>Takur tenggeret</t>
  </si>
  <si>
    <t>Psilopogon henricii</t>
  </si>
  <si>
    <t>Takur pipi-emas</t>
  </si>
  <si>
    <t>Psilopogon chrysopogon</t>
  </si>
  <si>
    <t>Takur gedang</t>
  </si>
  <si>
    <t>Malacocincla sepiarum</t>
  </si>
  <si>
    <t>Pelanduk semak</t>
  </si>
  <si>
    <t>Meiglyptes tukki</t>
  </si>
  <si>
    <t>Caladi badok</t>
  </si>
  <si>
    <t>Microhierax fringillarius</t>
  </si>
  <si>
    <t>Alap-alap capung</t>
  </si>
  <si>
    <t>Muscicapa dauurica</t>
  </si>
  <si>
    <t>Sikatan bubik</t>
  </si>
  <si>
    <t>Ficedula hodgsoni</t>
  </si>
  <si>
    <t>Sikatan kerdil</t>
  </si>
  <si>
    <t>Oriolus xanthonotus</t>
  </si>
  <si>
    <t>KepudanghHutan</t>
  </si>
  <si>
    <t>Orthotomus atrogularis</t>
  </si>
  <si>
    <t>Cinenen belukar</t>
  </si>
  <si>
    <t>Orthotomus cuculatus</t>
  </si>
  <si>
    <t>Cinenen gunung</t>
  </si>
  <si>
    <t>Orthotomus ruficeps</t>
  </si>
  <si>
    <t>Cinenen kelabu</t>
  </si>
  <si>
    <t>Orthotomus sericeus</t>
  </si>
  <si>
    <t>Cinenen merah</t>
  </si>
  <si>
    <t>Pelargopsis capensis</t>
  </si>
  <si>
    <t>Pekaka emas</t>
  </si>
  <si>
    <t>Phaenicophaeus diardi</t>
  </si>
  <si>
    <t>Kadalan beruang</t>
  </si>
  <si>
    <t>Phaenicophaeus curvirostris</t>
  </si>
  <si>
    <t>Kadalan birah</t>
  </si>
  <si>
    <t>Philentoma pyrhoptera</t>
  </si>
  <si>
    <t>Philentima sayap merah</t>
  </si>
  <si>
    <t>Chrysophlegma miniaceus</t>
  </si>
  <si>
    <t>Pelatuk merah</t>
  </si>
  <si>
    <t>Pomatorhinus montanus</t>
  </si>
  <si>
    <t>Cica-kopi melayu</t>
  </si>
  <si>
    <t>Prionochilus percussus</t>
  </si>
  <si>
    <t>Pentis pelangi</t>
  </si>
  <si>
    <t>Erythropitta granatina</t>
  </si>
  <si>
    <t>Paok delima</t>
  </si>
  <si>
    <t>Pitta moluccensis</t>
  </si>
  <si>
    <t>Paok hujan</t>
  </si>
  <si>
    <t>Pitta sordida mulleri</t>
  </si>
  <si>
    <t>Paok hijau</t>
  </si>
  <si>
    <t>Brachypodius atriceps</t>
  </si>
  <si>
    <t>Cucak kuricang</t>
  </si>
  <si>
    <t>Pycnonotus brunneus</t>
  </si>
  <si>
    <t>Merbah mata-merah</t>
  </si>
  <si>
    <t>Pycnonotus goiavier</t>
  </si>
  <si>
    <t>Merbah cerukcuk</t>
  </si>
  <si>
    <t>Pycnonotus simplex</t>
  </si>
  <si>
    <t>Merbah corok-corok</t>
  </si>
  <si>
    <t>Eutilotus eutilotus</t>
  </si>
  <si>
    <t>Cucak rumbai tungging</t>
  </si>
  <si>
    <t>Pycnonotus flavescens</t>
  </si>
  <si>
    <t>Merebah gunung</t>
  </si>
  <si>
    <t>Ixidia erythrophthalmos</t>
  </si>
  <si>
    <t>Merebah kacamata</t>
  </si>
  <si>
    <t>Pellorneum capistratum</t>
  </si>
  <si>
    <t>Pelanduk topi hitam</t>
  </si>
  <si>
    <t>Prionochilus maculatus</t>
  </si>
  <si>
    <t>Pentis raja</t>
  </si>
  <si>
    <t>Polyplectron chalcurum</t>
  </si>
  <si>
    <t>Kuau kerdil kalimantan</t>
  </si>
  <si>
    <t>Rhipidura javanica</t>
  </si>
  <si>
    <t>Kipasan belang</t>
  </si>
  <si>
    <t>Rhipidura perlata</t>
  </si>
  <si>
    <t>Kipasan mutiara</t>
  </si>
  <si>
    <t>Rollulus rouloul</t>
  </si>
  <si>
    <t>Puyuh sengayan</t>
  </si>
  <si>
    <t>Sasia abnormis</t>
  </si>
  <si>
    <t>Tukik tikus</t>
  </si>
  <si>
    <t>Sitta frontalis</t>
  </si>
  <si>
    <t>Munguk beledu</t>
  </si>
  <si>
    <t>Spilornis cheela</t>
  </si>
  <si>
    <t>Elang ular bido</t>
  </si>
  <si>
    <t>Spilornis kinabaluensis</t>
  </si>
  <si>
    <t>Elang ular kinabalu</t>
  </si>
  <si>
    <t>Cyanoderma erythropterum</t>
  </si>
  <si>
    <t>Tepus merbah sampah</t>
  </si>
  <si>
    <t>Stachyris nigricollis</t>
  </si>
  <si>
    <t>Tepus kaban</t>
  </si>
  <si>
    <t>Stachyris maculata</t>
  </si>
  <si>
    <t>Tepus tunggir merah</t>
  </si>
  <si>
    <t>Stachyris poliocephala</t>
  </si>
  <si>
    <t>Tepus kepala kelabu</t>
  </si>
  <si>
    <t>Spilopelia chinensis</t>
  </si>
  <si>
    <t>Tekukur biasa</t>
  </si>
  <si>
    <t>Tephrodornis virgatus</t>
  </si>
  <si>
    <t>Jingjing petulak</t>
  </si>
  <si>
    <t>Terpsiphone paradisi</t>
  </si>
  <si>
    <t>Seriwang asia</t>
  </si>
  <si>
    <t>Treron capellei</t>
  </si>
  <si>
    <t>Punai besar</t>
  </si>
  <si>
    <t>Tringa spp.</t>
  </si>
  <si>
    <t>Trinil species</t>
  </si>
  <si>
    <t>Trichastoma bicolor</t>
  </si>
  <si>
    <t>Pelanduk merah</t>
  </si>
  <si>
    <t>Trichastoma malaccensis</t>
  </si>
  <si>
    <t>Pelanduk ekor pendek</t>
  </si>
  <si>
    <t>Tricholestes criniger</t>
  </si>
  <si>
    <t>Berinji rambut tunggir</t>
  </si>
  <si>
    <t>Trichixos pyrropygus</t>
  </si>
  <si>
    <t>Kucica ekor kuning</t>
  </si>
  <si>
    <t>Erponis zantholeuca</t>
  </si>
  <si>
    <t>Yuhina perut putih</t>
  </si>
  <si>
    <t>Zosterops atricapilla</t>
  </si>
  <si>
    <t>Kacamata pipi hitam</t>
  </si>
  <si>
    <t>Jumlah Jenis Burung Teridentifikasi</t>
  </si>
  <si>
    <t>LC</t>
  </si>
  <si>
    <t>DL</t>
  </si>
  <si>
    <t>TD</t>
  </si>
  <si>
    <t>NT</t>
  </si>
  <si>
    <t>App II</t>
  </si>
  <si>
    <t>VU</t>
  </si>
  <si>
    <t>CR</t>
  </si>
  <si>
    <t>App I</t>
  </si>
  <si>
    <t>EN</t>
  </si>
  <si>
    <t>End</t>
  </si>
  <si>
    <t>IUCN</t>
  </si>
  <si>
    <t>CITES</t>
  </si>
  <si>
    <t>RI</t>
  </si>
  <si>
    <t>END</t>
  </si>
  <si>
    <t>Jumlah Spesies</t>
  </si>
  <si>
    <t>Jumlah Individu</t>
  </si>
  <si>
    <t>Indeks keaneka- ragaman (H')</t>
  </si>
  <si>
    <t>Indeks dominansi (C)</t>
  </si>
  <si>
    <t>Indeks kemerataan (e)</t>
  </si>
  <si>
    <t>Indeks kekayaan jenis (R)</t>
  </si>
  <si>
    <t>Lokasi 1</t>
  </si>
  <si>
    <t>Tabel 01. Keragaman Spesies Burung, Kelas Makan, Status Konservasi, Lampiran CITES dan Status Perlindungan Beradasarkan Peraturan Perundang-Undangan Republik Indonesia</t>
  </si>
  <si>
    <t>Lokasi 2</t>
  </si>
  <si>
    <t>Lokasi 3</t>
  </si>
  <si>
    <t>Indek Keanekaragaman Jenis (H')</t>
  </si>
  <si>
    <t>Indeks Dominansi (C)</t>
  </si>
  <si>
    <t>Indeks Kemerataan (e)</t>
  </si>
  <si>
    <t xml:space="preserve">Indeks Kekayaan Jenis (R) </t>
  </si>
  <si>
    <t>Jumlah Spesies (Lokasi)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</si>
</sst>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E+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2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/>
    <xf numFmtId="0" fontId="7" fillId="0" borderId="0" xfId="0" applyFont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9"/>
  <sheetViews>
    <sheetView tabSelected="1" topLeftCell="A115" workbookViewId="0">
      <selection activeCell="A138" sqref="A138:H138"/>
    </sheetView>
  </sheetViews>
  <sheetFormatPr defaultRowHeight="15" x14ac:dyDescent="0.25"/>
  <cols>
    <col min="1" max="1" width="5.140625" style="1" customWidth="1"/>
    <col min="2" max="2" width="28.85546875" style="1" bestFit="1" customWidth="1"/>
    <col min="3" max="3" width="27.42578125" style="1" bestFit="1" customWidth="1"/>
    <col min="4" max="5" width="9.140625" style="1"/>
    <col min="6" max="6" width="7.7109375" style="1" customWidth="1"/>
    <col min="7" max="8" width="5.85546875" style="1" customWidth="1"/>
    <col min="9" max="11" width="6.140625" style="1" customWidth="1"/>
  </cols>
  <sheetData>
    <row r="2" spans="1:11" ht="33.75" customHeight="1" x14ac:dyDescent="0.25">
      <c r="A2" s="32" t="s">
        <v>298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4" spans="1:11" ht="32.25" customHeight="1" x14ac:dyDescent="0.25">
      <c r="A4" s="33" t="s">
        <v>0</v>
      </c>
      <c r="B4" s="34" t="s">
        <v>1</v>
      </c>
      <c r="C4" s="34" t="s">
        <v>2</v>
      </c>
      <c r="D4" s="35" t="s">
        <v>3</v>
      </c>
      <c r="E4" s="36" t="s">
        <v>287</v>
      </c>
      <c r="F4" s="36" t="s">
        <v>288</v>
      </c>
      <c r="G4" s="36" t="s">
        <v>289</v>
      </c>
      <c r="H4" s="36" t="s">
        <v>290</v>
      </c>
      <c r="I4" s="35" t="s">
        <v>305</v>
      </c>
      <c r="J4" s="35"/>
      <c r="K4" s="35"/>
    </row>
    <row r="5" spans="1:11" ht="15.75" customHeight="1" x14ac:dyDescent="0.25">
      <c r="A5" s="33"/>
      <c r="B5" s="34"/>
      <c r="C5" s="34"/>
      <c r="D5" s="35"/>
      <c r="E5" s="37"/>
      <c r="F5" s="37"/>
      <c r="G5" s="37"/>
      <c r="H5" s="37"/>
      <c r="I5" s="38">
        <v>1</v>
      </c>
      <c r="J5" s="38">
        <v>2</v>
      </c>
      <c r="K5" s="38">
        <v>3</v>
      </c>
    </row>
    <row r="6" spans="1:11" x14ac:dyDescent="0.25">
      <c r="A6" s="39">
        <v>1</v>
      </c>
      <c r="B6" s="40" t="s">
        <v>4</v>
      </c>
      <c r="C6" s="41" t="s">
        <v>5</v>
      </c>
      <c r="D6" s="42" t="s">
        <v>6</v>
      </c>
      <c r="E6" s="42" t="s">
        <v>277</v>
      </c>
      <c r="F6" s="43"/>
      <c r="G6" s="42" t="s">
        <v>278</v>
      </c>
      <c r="H6" s="44"/>
      <c r="I6" s="45">
        <v>1</v>
      </c>
      <c r="J6" s="45">
        <v>1</v>
      </c>
      <c r="K6" s="45">
        <v>1</v>
      </c>
    </row>
    <row r="7" spans="1:11" x14ac:dyDescent="0.25">
      <c r="A7" s="39">
        <v>2</v>
      </c>
      <c r="B7" s="40" t="s">
        <v>7</v>
      </c>
      <c r="C7" s="41" t="s">
        <v>8</v>
      </c>
      <c r="D7" s="42" t="s">
        <v>9</v>
      </c>
      <c r="E7" s="42" t="s">
        <v>277</v>
      </c>
      <c r="F7" s="42"/>
      <c r="G7" s="42" t="s">
        <v>278</v>
      </c>
      <c r="H7" s="41"/>
      <c r="I7" s="45">
        <v>0</v>
      </c>
      <c r="J7" s="45">
        <v>0</v>
      </c>
      <c r="K7" s="45">
        <v>1</v>
      </c>
    </row>
    <row r="8" spans="1:11" x14ac:dyDescent="0.25">
      <c r="A8" s="39">
        <v>3</v>
      </c>
      <c r="B8" s="40" t="s">
        <v>10</v>
      </c>
      <c r="C8" s="41" t="s">
        <v>11</v>
      </c>
      <c r="D8" s="42" t="s">
        <v>6</v>
      </c>
      <c r="E8" s="42" t="s">
        <v>277</v>
      </c>
      <c r="F8" s="42"/>
      <c r="G8" s="42" t="s">
        <v>278</v>
      </c>
      <c r="H8" s="41"/>
      <c r="I8" s="45">
        <v>1</v>
      </c>
      <c r="J8" s="45">
        <v>1</v>
      </c>
      <c r="K8" s="45">
        <v>0</v>
      </c>
    </row>
    <row r="9" spans="1:11" x14ac:dyDescent="0.25">
      <c r="A9" s="39">
        <v>4</v>
      </c>
      <c r="B9" s="40" t="s">
        <v>12</v>
      </c>
      <c r="C9" s="41" t="s">
        <v>13</v>
      </c>
      <c r="D9" s="42" t="s">
        <v>6</v>
      </c>
      <c r="E9" s="42" t="s">
        <v>277</v>
      </c>
      <c r="F9" s="42"/>
      <c r="G9" s="42" t="s">
        <v>278</v>
      </c>
      <c r="H9" s="41"/>
      <c r="I9" s="45">
        <v>1</v>
      </c>
      <c r="J9" s="45">
        <v>1</v>
      </c>
      <c r="K9" s="45">
        <v>1</v>
      </c>
    </row>
    <row r="10" spans="1:11" x14ac:dyDescent="0.25">
      <c r="A10" s="39">
        <v>5</v>
      </c>
      <c r="B10" s="40" t="s">
        <v>14</v>
      </c>
      <c r="C10" s="41" t="s">
        <v>15</v>
      </c>
      <c r="D10" s="42" t="s">
        <v>6</v>
      </c>
      <c r="E10" s="42" t="s">
        <v>277</v>
      </c>
      <c r="F10" s="42"/>
      <c r="G10" s="42" t="s">
        <v>278</v>
      </c>
      <c r="H10" s="41"/>
      <c r="I10" s="45">
        <v>1</v>
      </c>
      <c r="J10" s="45">
        <v>1</v>
      </c>
      <c r="K10" s="45">
        <v>1</v>
      </c>
    </row>
    <row r="11" spans="1:11" x14ac:dyDescent="0.25">
      <c r="A11" s="39">
        <v>6</v>
      </c>
      <c r="B11" s="40" t="s">
        <v>16</v>
      </c>
      <c r="C11" s="41" t="s">
        <v>17</v>
      </c>
      <c r="D11" s="42" t="s">
        <v>18</v>
      </c>
      <c r="E11" s="42" t="s">
        <v>277</v>
      </c>
      <c r="F11" s="42"/>
      <c r="G11" s="42"/>
      <c r="H11" s="41"/>
      <c r="I11" s="45">
        <v>1</v>
      </c>
      <c r="J11" s="45">
        <v>1</v>
      </c>
      <c r="K11" s="45">
        <v>1</v>
      </c>
    </row>
    <row r="12" spans="1:11" x14ac:dyDescent="0.25">
      <c r="A12" s="39">
        <v>7</v>
      </c>
      <c r="B12" s="40" t="s">
        <v>19</v>
      </c>
      <c r="C12" s="41" t="s">
        <v>20</v>
      </c>
      <c r="D12" s="42" t="s">
        <v>6</v>
      </c>
      <c r="E12" s="42" t="s">
        <v>277</v>
      </c>
      <c r="F12" s="42"/>
      <c r="G12" s="42" t="s">
        <v>279</v>
      </c>
      <c r="H12" s="41"/>
      <c r="I12" s="45">
        <v>1</v>
      </c>
      <c r="J12" s="45">
        <v>0</v>
      </c>
      <c r="K12" s="45">
        <v>0</v>
      </c>
    </row>
    <row r="13" spans="1:11" x14ac:dyDescent="0.25">
      <c r="A13" s="39">
        <v>8</v>
      </c>
      <c r="B13" s="40" t="s">
        <v>21</v>
      </c>
      <c r="C13" s="41" t="s">
        <v>22</v>
      </c>
      <c r="D13" s="42" t="s">
        <v>23</v>
      </c>
      <c r="E13" s="42" t="s">
        <v>280</v>
      </c>
      <c r="F13" s="42" t="s">
        <v>281</v>
      </c>
      <c r="G13" s="42" t="s">
        <v>278</v>
      </c>
      <c r="H13" s="41"/>
      <c r="I13" s="45">
        <v>1</v>
      </c>
      <c r="J13" s="45">
        <v>1</v>
      </c>
      <c r="K13" s="45">
        <v>1</v>
      </c>
    </row>
    <row r="14" spans="1:11" x14ac:dyDescent="0.25">
      <c r="A14" s="39">
        <v>9</v>
      </c>
      <c r="B14" s="40" t="s">
        <v>24</v>
      </c>
      <c r="C14" s="41" t="s">
        <v>25</v>
      </c>
      <c r="D14" s="42" t="s">
        <v>23</v>
      </c>
      <c r="E14" s="42" t="s">
        <v>282</v>
      </c>
      <c r="F14" s="42" t="s">
        <v>281</v>
      </c>
      <c r="G14" s="42" t="s">
        <v>278</v>
      </c>
      <c r="H14" s="41"/>
      <c r="I14" s="45">
        <v>1</v>
      </c>
      <c r="J14" s="45">
        <v>1</v>
      </c>
      <c r="K14" s="45">
        <v>1</v>
      </c>
    </row>
    <row r="15" spans="1:11" x14ac:dyDescent="0.25">
      <c r="A15" s="39">
        <v>10</v>
      </c>
      <c r="B15" s="40" t="s">
        <v>26</v>
      </c>
      <c r="C15" s="41" t="s">
        <v>27</v>
      </c>
      <c r="D15" s="42" t="s">
        <v>9</v>
      </c>
      <c r="E15" s="42" t="s">
        <v>277</v>
      </c>
      <c r="F15" s="42"/>
      <c r="G15" s="42" t="s">
        <v>278</v>
      </c>
      <c r="H15" s="41"/>
      <c r="I15" s="45">
        <v>1</v>
      </c>
      <c r="J15" s="45">
        <v>0</v>
      </c>
      <c r="K15" s="45">
        <v>0</v>
      </c>
    </row>
    <row r="16" spans="1:11" x14ac:dyDescent="0.25">
      <c r="A16" s="39">
        <v>11</v>
      </c>
      <c r="B16" s="40" t="s">
        <v>28</v>
      </c>
      <c r="C16" s="41" t="s">
        <v>29</v>
      </c>
      <c r="D16" s="42" t="s">
        <v>9</v>
      </c>
      <c r="E16" s="42" t="s">
        <v>277</v>
      </c>
      <c r="F16" s="42"/>
      <c r="G16" s="42" t="s">
        <v>278</v>
      </c>
      <c r="H16" s="41"/>
      <c r="I16" s="45">
        <v>1</v>
      </c>
      <c r="J16" s="45">
        <v>0</v>
      </c>
      <c r="K16" s="45">
        <v>0</v>
      </c>
    </row>
    <row r="17" spans="1:11" x14ac:dyDescent="0.25">
      <c r="A17" s="39">
        <v>12</v>
      </c>
      <c r="B17" s="40" t="s">
        <v>30</v>
      </c>
      <c r="C17" s="41" t="s">
        <v>31</v>
      </c>
      <c r="D17" s="42" t="s">
        <v>32</v>
      </c>
      <c r="E17" s="42" t="s">
        <v>277</v>
      </c>
      <c r="F17" s="42"/>
      <c r="G17" s="42" t="s">
        <v>278</v>
      </c>
      <c r="H17" s="41"/>
      <c r="I17" s="45">
        <v>1</v>
      </c>
      <c r="J17" s="45">
        <v>1</v>
      </c>
      <c r="K17" s="45">
        <v>1</v>
      </c>
    </row>
    <row r="18" spans="1:11" x14ac:dyDescent="0.25">
      <c r="A18" s="39">
        <v>13</v>
      </c>
      <c r="B18" s="40" t="s">
        <v>33</v>
      </c>
      <c r="C18" s="41" t="s">
        <v>34</v>
      </c>
      <c r="D18" s="42" t="s">
        <v>32</v>
      </c>
      <c r="E18" s="42" t="s">
        <v>277</v>
      </c>
      <c r="F18" s="42"/>
      <c r="G18" s="42" t="s">
        <v>278</v>
      </c>
      <c r="H18" s="41"/>
      <c r="I18" s="45">
        <v>1</v>
      </c>
      <c r="J18" s="45">
        <v>1</v>
      </c>
      <c r="K18" s="45">
        <v>1</v>
      </c>
    </row>
    <row r="19" spans="1:11" x14ac:dyDescent="0.25">
      <c r="A19" s="39">
        <v>14</v>
      </c>
      <c r="B19" s="40" t="s">
        <v>35</v>
      </c>
      <c r="C19" s="41" t="s">
        <v>36</v>
      </c>
      <c r="D19" s="42" t="s">
        <v>32</v>
      </c>
      <c r="E19" s="42" t="s">
        <v>277</v>
      </c>
      <c r="F19" s="42"/>
      <c r="G19" s="42" t="s">
        <v>278</v>
      </c>
      <c r="H19" s="41"/>
      <c r="I19" s="45">
        <v>1</v>
      </c>
      <c r="J19" s="45">
        <v>1</v>
      </c>
      <c r="K19" s="45">
        <v>1</v>
      </c>
    </row>
    <row r="20" spans="1:11" x14ac:dyDescent="0.25">
      <c r="A20" s="39">
        <v>15</v>
      </c>
      <c r="B20" s="40" t="s">
        <v>37</v>
      </c>
      <c r="C20" s="41" t="s">
        <v>38</v>
      </c>
      <c r="D20" s="42" t="s">
        <v>39</v>
      </c>
      <c r="E20" s="42" t="s">
        <v>282</v>
      </c>
      <c r="F20" s="42" t="s">
        <v>281</v>
      </c>
      <c r="G20" s="42" t="s">
        <v>278</v>
      </c>
      <c r="H20" s="41"/>
      <c r="I20" s="45">
        <v>1</v>
      </c>
      <c r="J20" s="45">
        <v>1</v>
      </c>
      <c r="K20" s="45">
        <v>1</v>
      </c>
    </row>
    <row r="21" spans="1:11" x14ac:dyDescent="0.25">
      <c r="A21" s="39">
        <v>16</v>
      </c>
      <c r="B21" s="40" t="s">
        <v>40</v>
      </c>
      <c r="C21" s="41" t="s">
        <v>41</v>
      </c>
      <c r="D21" s="42" t="s">
        <v>23</v>
      </c>
      <c r="E21" s="42" t="s">
        <v>282</v>
      </c>
      <c r="F21" s="42" t="s">
        <v>281</v>
      </c>
      <c r="G21" s="42" t="s">
        <v>278</v>
      </c>
      <c r="H21" s="41"/>
      <c r="I21" s="45">
        <v>1</v>
      </c>
      <c r="J21" s="45">
        <v>1</v>
      </c>
      <c r="K21" s="45">
        <v>1</v>
      </c>
    </row>
    <row r="22" spans="1:11" x14ac:dyDescent="0.25">
      <c r="A22" s="39">
        <v>17</v>
      </c>
      <c r="B22" s="40" t="s">
        <v>42</v>
      </c>
      <c r="C22" s="41" t="s">
        <v>43</v>
      </c>
      <c r="D22" s="42" t="s">
        <v>23</v>
      </c>
      <c r="E22" s="42" t="s">
        <v>282</v>
      </c>
      <c r="F22" s="42" t="s">
        <v>281</v>
      </c>
      <c r="G22" s="42" t="s">
        <v>278</v>
      </c>
      <c r="H22" s="41"/>
      <c r="I22" s="45">
        <v>1</v>
      </c>
      <c r="J22" s="45">
        <v>1</v>
      </c>
      <c r="K22" s="45">
        <v>1</v>
      </c>
    </row>
    <row r="23" spans="1:11" x14ac:dyDescent="0.25">
      <c r="A23" s="39">
        <v>18</v>
      </c>
      <c r="B23" s="40" t="s">
        <v>44</v>
      </c>
      <c r="C23" s="41" t="s">
        <v>45</v>
      </c>
      <c r="D23" s="42" t="s">
        <v>23</v>
      </c>
      <c r="E23" s="42" t="s">
        <v>283</v>
      </c>
      <c r="F23" s="42" t="s">
        <v>284</v>
      </c>
      <c r="G23" s="42" t="s">
        <v>278</v>
      </c>
      <c r="H23" s="41"/>
      <c r="I23" s="45">
        <v>1</v>
      </c>
      <c r="J23" s="45">
        <v>1</v>
      </c>
      <c r="K23" s="45">
        <v>1</v>
      </c>
    </row>
    <row r="24" spans="1:11" x14ac:dyDescent="0.25">
      <c r="A24" s="39">
        <v>19</v>
      </c>
      <c r="B24" s="40" t="s">
        <v>46</v>
      </c>
      <c r="C24" s="41" t="s">
        <v>47</v>
      </c>
      <c r="D24" s="42" t="s">
        <v>23</v>
      </c>
      <c r="E24" s="42" t="s">
        <v>285</v>
      </c>
      <c r="F24" s="42" t="s">
        <v>284</v>
      </c>
      <c r="G24" s="42" t="s">
        <v>278</v>
      </c>
      <c r="H24" s="41"/>
      <c r="I24" s="45">
        <v>0</v>
      </c>
      <c r="J24" s="45">
        <v>1</v>
      </c>
      <c r="K24" s="45">
        <v>1</v>
      </c>
    </row>
    <row r="25" spans="1:11" x14ac:dyDescent="0.25">
      <c r="A25" s="39">
        <v>20</v>
      </c>
      <c r="B25" s="40" t="s">
        <v>48</v>
      </c>
      <c r="C25" s="41" t="s">
        <v>49</v>
      </c>
      <c r="D25" s="42" t="s">
        <v>50</v>
      </c>
      <c r="E25" s="42" t="s">
        <v>277</v>
      </c>
      <c r="F25" s="42"/>
      <c r="G25" s="42" t="s">
        <v>279</v>
      </c>
      <c r="H25" s="41"/>
      <c r="I25" s="45">
        <v>1</v>
      </c>
      <c r="J25" s="45">
        <v>0</v>
      </c>
      <c r="K25" s="45">
        <v>0</v>
      </c>
    </row>
    <row r="26" spans="1:11" x14ac:dyDescent="0.25">
      <c r="A26" s="39">
        <v>21</v>
      </c>
      <c r="B26" s="40" t="s">
        <v>51</v>
      </c>
      <c r="C26" s="41" t="s">
        <v>52</v>
      </c>
      <c r="D26" s="42" t="s">
        <v>50</v>
      </c>
      <c r="E26" s="42" t="s">
        <v>277</v>
      </c>
      <c r="F26" s="42"/>
      <c r="G26" s="42" t="s">
        <v>279</v>
      </c>
      <c r="H26" s="41"/>
      <c r="I26" s="45">
        <v>1</v>
      </c>
      <c r="J26" s="45">
        <v>0</v>
      </c>
      <c r="K26" s="45">
        <v>0</v>
      </c>
    </row>
    <row r="27" spans="1:11" x14ac:dyDescent="0.25">
      <c r="A27" s="39">
        <v>22</v>
      </c>
      <c r="B27" s="40" t="s">
        <v>53</v>
      </c>
      <c r="C27" s="41" t="s">
        <v>54</v>
      </c>
      <c r="D27" s="42" t="s">
        <v>50</v>
      </c>
      <c r="E27" s="42" t="s">
        <v>280</v>
      </c>
      <c r="F27" s="42"/>
      <c r="G27" s="42" t="s">
        <v>279</v>
      </c>
      <c r="H27" s="41"/>
      <c r="I27" s="45">
        <v>1</v>
      </c>
      <c r="J27" s="45">
        <v>1</v>
      </c>
      <c r="K27" s="45">
        <v>1</v>
      </c>
    </row>
    <row r="28" spans="1:11" x14ac:dyDescent="0.25">
      <c r="A28" s="39">
        <v>23</v>
      </c>
      <c r="B28" s="40" t="s">
        <v>55</v>
      </c>
      <c r="C28" s="41" t="s">
        <v>56</v>
      </c>
      <c r="D28" s="42" t="s">
        <v>50</v>
      </c>
      <c r="E28" s="42" t="s">
        <v>277</v>
      </c>
      <c r="F28" s="42"/>
      <c r="G28" s="42" t="s">
        <v>279</v>
      </c>
      <c r="H28" s="41"/>
      <c r="I28" s="45">
        <v>0</v>
      </c>
      <c r="J28" s="45">
        <v>0</v>
      </c>
      <c r="K28" s="45">
        <v>1</v>
      </c>
    </row>
    <row r="29" spans="1:11" x14ac:dyDescent="0.25">
      <c r="A29" s="39">
        <v>24</v>
      </c>
      <c r="B29" s="40" t="s">
        <v>57</v>
      </c>
      <c r="C29" s="41" t="s">
        <v>58</v>
      </c>
      <c r="D29" s="42" t="s">
        <v>59</v>
      </c>
      <c r="E29" s="42" t="s">
        <v>277</v>
      </c>
      <c r="F29" s="42"/>
      <c r="G29" s="42" t="s">
        <v>279</v>
      </c>
      <c r="H29" s="41"/>
      <c r="I29" s="45">
        <v>1</v>
      </c>
      <c r="J29" s="45">
        <v>0</v>
      </c>
      <c r="K29" s="45">
        <v>0</v>
      </c>
    </row>
    <row r="30" spans="1:11" x14ac:dyDescent="0.25">
      <c r="A30" s="39">
        <v>25</v>
      </c>
      <c r="B30" s="40" t="s">
        <v>60</v>
      </c>
      <c r="C30" s="41" t="s">
        <v>61</v>
      </c>
      <c r="D30" s="42" t="s">
        <v>6</v>
      </c>
      <c r="E30" s="42" t="s">
        <v>277</v>
      </c>
      <c r="F30" s="42"/>
      <c r="G30" s="42" t="s">
        <v>278</v>
      </c>
      <c r="H30" s="41"/>
      <c r="I30" s="45">
        <v>1</v>
      </c>
      <c r="J30" s="45">
        <v>1</v>
      </c>
      <c r="K30" s="45">
        <v>1</v>
      </c>
    </row>
    <row r="31" spans="1:11" x14ac:dyDescent="0.25">
      <c r="A31" s="39">
        <v>26</v>
      </c>
      <c r="B31" s="40" t="s">
        <v>62</v>
      </c>
      <c r="C31" s="41" t="s">
        <v>63</v>
      </c>
      <c r="D31" s="42" t="s">
        <v>6</v>
      </c>
      <c r="E31" s="42" t="s">
        <v>277</v>
      </c>
      <c r="F31" s="42"/>
      <c r="G31" s="42" t="s">
        <v>278</v>
      </c>
      <c r="H31" s="41"/>
      <c r="I31" s="45">
        <v>1</v>
      </c>
      <c r="J31" s="45">
        <v>1</v>
      </c>
      <c r="K31" s="45">
        <v>1</v>
      </c>
    </row>
    <row r="32" spans="1:11" x14ac:dyDescent="0.25">
      <c r="A32" s="39">
        <v>27</v>
      </c>
      <c r="B32" s="40" t="s">
        <v>64</v>
      </c>
      <c r="C32" s="41" t="s">
        <v>65</v>
      </c>
      <c r="D32" s="42" t="s">
        <v>39</v>
      </c>
      <c r="E32" s="42" t="s">
        <v>277</v>
      </c>
      <c r="F32" s="42"/>
      <c r="G32" s="42" t="s">
        <v>279</v>
      </c>
      <c r="H32" s="41"/>
      <c r="I32" s="45">
        <v>1</v>
      </c>
      <c r="J32" s="45">
        <v>0</v>
      </c>
      <c r="K32" s="45">
        <v>0</v>
      </c>
    </row>
    <row r="33" spans="1:11" x14ac:dyDescent="0.25">
      <c r="A33" s="39">
        <v>28</v>
      </c>
      <c r="B33" s="40" t="s">
        <v>66</v>
      </c>
      <c r="C33" s="41" t="s">
        <v>67</v>
      </c>
      <c r="D33" s="42" t="s">
        <v>9</v>
      </c>
      <c r="E33" s="42" t="s">
        <v>285</v>
      </c>
      <c r="F33" s="42"/>
      <c r="G33" s="42" t="s">
        <v>279</v>
      </c>
      <c r="H33" s="41"/>
      <c r="I33" s="45">
        <v>1</v>
      </c>
      <c r="J33" s="45">
        <v>1</v>
      </c>
      <c r="K33" s="45">
        <v>1</v>
      </c>
    </row>
    <row r="34" spans="1:11" x14ac:dyDescent="0.25">
      <c r="A34" s="39">
        <v>29</v>
      </c>
      <c r="B34" s="40" t="s">
        <v>68</v>
      </c>
      <c r="C34" s="41" t="s">
        <v>69</v>
      </c>
      <c r="D34" s="42" t="s">
        <v>70</v>
      </c>
      <c r="E34" s="42" t="s">
        <v>277</v>
      </c>
      <c r="F34" s="42"/>
      <c r="G34" s="42" t="s">
        <v>278</v>
      </c>
      <c r="H34" s="41"/>
      <c r="I34" s="45">
        <v>1</v>
      </c>
      <c r="J34" s="45">
        <v>0</v>
      </c>
      <c r="K34" s="45">
        <v>1</v>
      </c>
    </row>
    <row r="35" spans="1:11" x14ac:dyDescent="0.25">
      <c r="A35" s="39">
        <v>30</v>
      </c>
      <c r="B35" s="40" t="s">
        <v>71</v>
      </c>
      <c r="C35" s="41" t="s">
        <v>72</v>
      </c>
      <c r="D35" s="42" t="s">
        <v>73</v>
      </c>
      <c r="E35" s="42" t="s">
        <v>277</v>
      </c>
      <c r="F35" s="42"/>
      <c r="G35" s="42" t="s">
        <v>279</v>
      </c>
      <c r="H35" s="41"/>
      <c r="I35" s="45">
        <v>1</v>
      </c>
      <c r="J35" s="45">
        <v>1</v>
      </c>
      <c r="K35" s="45">
        <v>1</v>
      </c>
    </row>
    <row r="36" spans="1:11" x14ac:dyDescent="0.25">
      <c r="A36" s="39">
        <v>31</v>
      </c>
      <c r="B36" s="40" t="s">
        <v>74</v>
      </c>
      <c r="C36" s="41" t="s">
        <v>75</v>
      </c>
      <c r="D36" s="42" t="s">
        <v>73</v>
      </c>
      <c r="E36" s="42" t="s">
        <v>277</v>
      </c>
      <c r="F36" s="42"/>
      <c r="G36" s="42" t="s">
        <v>279</v>
      </c>
      <c r="H36" s="41"/>
      <c r="I36" s="45">
        <v>1</v>
      </c>
      <c r="J36" s="45">
        <v>1</v>
      </c>
      <c r="K36" s="45">
        <v>1</v>
      </c>
    </row>
    <row r="37" spans="1:11" x14ac:dyDescent="0.25">
      <c r="A37" s="39">
        <v>32</v>
      </c>
      <c r="B37" s="40" t="s">
        <v>76</v>
      </c>
      <c r="C37" s="41" t="s">
        <v>77</v>
      </c>
      <c r="D37" s="42" t="s">
        <v>50</v>
      </c>
      <c r="E37" s="42" t="s">
        <v>277</v>
      </c>
      <c r="F37" s="42"/>
      <c r="G37" s="42" t="s">
        <v>279</v>
      </c>
      <c r="H37" s="41"/>
      <c r="I37" s="45">
        <v>1</v>
      </c>
      <c r="J37" s="45">
        <v>1</v>
      </c>
      <c r="K37" s="45">
        <v>1</v>
      </c>
    </row>
    <row r="38" spans="1:11" x14ac:dyDescent="0.25">
      <c r="A38" s="39">
        <v>33</v>
      </c>
      <c r="B38" s="40" t="s">
        <v>78</v>
      </c>
      <c r="C38" s="41" t="s">
        <v>79</v>
      </c>
      <c r="D38" s="42" t="s">
        <v>50</v>
      </c>
      <c r="E38" s="42" t="s">
        <v>277</v>
      </c>
      <c r="F38" s="42"/>
      <c r="G38" s="42" t="s">
        <v>279</v>
      </c>
      <c r="H38" s="41"/>
      <c r="I38" s="45">
        <v>1</v>
      </c>
      <c r="J38" s="45">
        <v>0</v>
      </c>
      <c r="K38" s="45">
        <v>0</v>
      </c>
    </row>
    <row r="39" spans="1:11" x14ac:dyDescent="0.25">
      <c r="A39" s="39">
        <v>34</v>
      </c>
      <c r="B39" s="40" t="s">
        <v>80</v>
      </c>
      <c r="C39" s="41" t="s">
        <v>81</v>
      </c>
      <c r="D39" s="42" t="s">
        <v>50</v>
      </c>
      <c r="E39" s="42" t="s">
        <v>277</v>
      </c>
      <c r="F39" s="42"/>
      <c r="G39" s="42" t="s">
        <v>279</v>
      </c>
      <c r="H39" s="41"/>
      <c r="I39" s="45">
        <v>1</v>
      </c>
      <c r="J39" s="45">
        <v>1</v>
      </c>
      <c r="K39" s="45">
        <v>1</v>
      </c>
    </row>
    <row r="40" spans="1:11" x14ac:dyDescent="0.25">
      <c r="A40" s="39">
        <v>35</v>
      </c>
      <c r="B40" s="40" t="s">
        <v>82</v>
      </c>
      <c r="C40" s="41" t="s">
        <v>83</v>
      </c>
      <c r="D40" s="42" t="s">
        <v>18</v>
      </c>
      <c r="E40" s="42" t="s">
        <v>277</v>
      </c>
      <c r="F40" s="42"/>
      <c r="G40" s="42" t="s">
        <v>279</v>
      </c>
      <c r="H40" s="41"/>
      <c r="I40" s="45">
        <v>1</v>
      </c>
      <c r="J40" s="45">
        <v>1</v>
      </c>
      <c r="K40" s="45">
        <v>1</v>
      </c>
    </row>
    <row r="41" spans="1:11" x14ac:dyDescent="0.25">
      <c r="A41" s="39">
        <v>36</v>
      </c>
      <c r="B41" s="40" t="s">
        <v>84</v>
      </c>
      <c r="C41" s="41" t="s">
        <v>85</v>
      </c>
      <c r="D41" s="42" t="s">
        <v>50</v>
      </c>
      <c r="E41" s="42" t="s">
        <v>277</v>
      </c>
      <c r="F41" s="42"/>
      <c r="G41" s="42" t="s">
        <v>279</v>
      </c>
      <c r="H41" s="41"/>
      <c r="I41" s="45">
        <v>1</v>
      </c>
      <c r="J41" s="45">
        <v>0</v>
      </c>
      <c r="K41" s="45">
        <v>0</v>
      </c>
    </row>
    <row r="42" spans="1:11" x14ac:dyDescent="0.25">
      <c r="A42" s="39">
        <v>37</v>
      </c>
      <c r="B42" s="40" t="s">
        <v>86</v>
      </c>
      <c r="C42" s="41" t="s">
        <v>87</v>
      </c>
      <c r="D42" s="42" t="s">
        <v>50</v>
      </c>
      <c r="E42" s="42" t="s">
        <v>277</v>
      </c>
      <c r="F42" s="42"/>
      <c r="G42" s="42" t="s">
        <v>279</v>
      </c>
      <c r="H42" s="41"/>
      <c r="I42" s="45">
        <v>1</v>
      </c>
      <c r="J42" s="45">
        <v>0</v>
      </c>
      <c r="K42" s="45">
        <v>0</v>
      </c>
    </row>
    <row r="43" spans="1:11" x14ac:dyDescent="0.25">
      <c r="A43" s="39">
        <v>38</v>
      </c>
      <c r="B43" s="40" t="s">
        <v>88</v>
      </c>
      <c r="C43" s="41" t="s">
        <v>89</v>
      </c>
      <c r="D43" s="42" t="s">
        <v>90</v>
      </c>
      <c r="E43" s="42" t="s">
        <v>277</v>
      </c>
      <c r="F43" s="42"/>
      <c r="G43" s="42" t="s">
        <v>279</v>
      </c>
      <c r="H43" s="41"/>
      <c r="I43" s="45">
        <v>1</v>
      </c>
      <c r="J43" s="45">
        <v>1</v>
      </c>
      <c r="K43" s="45">
        <v>1</v>
      </c>
    </row>
    <row r="44" spans="1:11" x14ac:dyDescent="0.25">
      <c r="A44" s="39">
        <v>39</v>
      </c>
      <c r="B44" s="40" t="s">
        <v>91</v>
      </c>
      <c r="C44" s="41" t="s">
        <v>92</v>
      </c>
      <c r="D44" s="42" t="s">
        <v>93</v>
      </c>
      <c r="E44" s="42" t="s">
        <v>280</v>
      </c>
      <c r="F44" s="42"/>
      <c r="G44" s="42" t="s">
        <v>279</v>
      </c>
      <c r="H44" s="41"/>
      <c r="I44" s="45">
        <v>1</v>
      </c>
      <c r="J44" s="45">
        <v>1</v>
      </c>
      <c r="K44" s="45">
        <v>1</v>
      </c>
    </row>
    <row r="45" spans="1:11" x14ac:dyDescent="0.25">
      <c r="A45" s="39">
        <v>40</v>
      </c>
      <c r="B45" s="40" t="s">
        <v>94</v>
      </c>
      <c r="C45" s="41" t="s">
        <v>95</v>
      </c>
      <c r="D45" s="42" t="s">
        <v>9</v>
      </c>
      <c r="E45" s="42" t="s">
        <v>277</v>
      </c>
      <c r="F45" s="42"/>
      <c r="G45" s="42" t="s">
        <v>279</v>
      </c>
      <c r="H45" s="41"/>
      <c r="I45" s="45">
        <v>1</v>
      </c>
      <c r="J45" s="45">
        <v>1</v>
      </c>
      <c r="K45" s="45">
        <v>1</v>
      </c>
    </row>
    <row r="46" spans="1:11" x14ac:dyDescent="0.25">
      <c r="A46" s="39">
        <v>41</v>
      </c>
      <c r="B46" s="40" t="s">
        <v>96</v>
      </c>
      <c r="C46" s="41" t="s">
        <v>97</v>
      </c>
      <c r="D46" s="42" t="s">
        <v>9</v>
      </c>
      <c r="E46" s="42" t="s">
        <v>280</v>
      </c>
      <c r="F46" s="42"/>
      <c r="G46" s="42" t="s">
        <v>279</v>
      </c>
      <c r="H46" s="41"/>
      <c r="I46" s="45">
        <v>1</v>
      </c>
      <c r="J46" s="45">
        <v>1</v>
      </c>
      <c r="K46" s="45">
        <v>1</v>
      </c>
    </row>
    <row r="47" spans="1:11" x14ac:dyDescent="0.25">
      <c r="A47" s="39">
        <v>42</v>
      </c>
      <c r="B47" s="40" t="s">
        <v>98</v>
      </c>
      <c r="C47" s="41" t="s">
        <v>99</v>
      </c>
      <c r="D47" s="42" t="s">
        <v>9</v>
      </c>
      <c r="E47" s="42" t="s">
        <v>277</v>
      </c>
      <c r="F47" s="42"/>
      <c r="G47" s="42" t="s">
        <v>279</v>
      </c>
      <c r="H47" s="41"/>
      <c r="I47" s="45">
        <v>1</v>
      </c>
      <c r="J47" s="45">
        <v>0</v>
      </c>
      <c r="K47" s="45">
        <v>0</v>
      </c>
    </row>
    <row r="48" spans="1:11" x14ac:dyDescent="0.25">
      <c r="A48" s="39">
        <v>43</v>
      </c>
      <c r="B48" s="40" t="s">
        <v>100</v>
      </c>
      <c r="C48" s="41" t="s">
        <v>101</v>
      </c>
      <c r="D48" s="42" t="s">
        <v>9</v>
      </c>
      <c r="E48" s="42" t="s">
        <v>277</v>
      </c>
      <c r="F48" s="42"/>
      <c r="G48" s="42" t="s">
        <v>279</v>
      </c>
      <c r="H48" s="41"/>
      <c r="I48" s="45">
        <v>1</v>
      </c>
      <c r="J48" s="45">
        <v>0</v>
      </c>
      <c r="K48" s="45">
        <v>0</v>
      </c>
    </row>
    <row r="49" spans="1:11" x14ac:dyDescent="0.25">
      <c r="A49" s="39">
        <v>44</v>
      </c>
      <c r="B49" s="40" t="s">
        <v>102</v>
      </c>
      <c r="C49" s="41" t="s">
        <v>103</v>
      </c>
      <c r="D49" s="42" t="s">
        <v>90</v>
      </c>
      <c r="E49" s="42" t="s">
        <v>277</v>
      </c>
      <c r="F49" s="42"/>
      <c r="G49" s="42" t="s">
        <v>279</v>
      </c>
      <c r="H49" s="41"/>
      <c r="I49" s="45">
        <v>1</v>
      </c>
      <c r="J49" s="45">
        <v>1</v>
      </c>
      <c r="K49" s="45">
        <v>1</v>
      </c>
    </row>
    <row r="50" spans="1:11" x14ac:dyDescent="0.25">
      <c r="A50" s="39">
        <v>45</v>
      </c>
      <c r="B50" s="40" t="s">
        <v>104</v>
      </c>
      <c r="C50" s="41" t="s">
        <v>105</v>
      </c>
      <c r="D50" s="42" t="s">
        <v>90</v>
      </c>
      <c r="E50" s="42" t="s">
        <v>277</v>
      </c>
      <c r="F50" s="42"/>
      <c r="G50" s="42" t="s">
        <v>279</v>
      </c>
      <c r="H50" s="41"/>
      <c r="I50" s="45">
        <v>1</v>
      </c>
      <c r="J50" s="45">
        <v>1</v>
      </c>
      <c r="K50" s="45">
        <v>1</v>
      </c>
    </row>
    <row r="51" spans="1:11" x14ac:dyDescent="0.25">
      <c r="A51" s="39">
        <v>46</v>
      </c>
      <c r="B51" s="40" t="s">
        <v>106</v>
      </c>
      <c r="C51" s="41" t="s">
        <v>107</v>
      </c>
      <c r="D51" s="42" t="s">
        <v>70</v>
      </c>
      <c r="E51" s="42" t="s">
        <v>277</v>
      </c>
      <c r="F51" s="42"/>
      <c r="G51" s="42" t="s">
        <v>279</v>
      </c>
      <c r="H51" s="41"/>
      <c r="I51" s="45">
        <v>1</v>
      </c>
      <c r="J51" s="45">
        <v>1</v>
      </c>
      <c r="K51" s="45">
        <v>1</v>
      </c>
    </row>
    <row r="52" spans="1:11" x14ac:dyDescent="0.25">
      <c r="A52" s="39">
        <v>47</v>
      </c>
      <c r="B52" s="40" t="s">
        <v>108</v>
      </c>
      <c r="C52" s="41" t="s">
        <v>109</v>
      </c>
      <c r="D52" s="42" t="s">
        <v>110</v>
      </c>
      <c r="E52" s="42" t="s">
        <v>277</v>
      </c>
      <c r="F52" s="42"/>
      <c r="G52" s="42" t="s">
        <v>279</v>
      </c>
      <c r="H52" s="41"/>
      <c r="I52" s="45">
        <v>1</v>
      </c>
      <c r="J52" s="45">
        <v>1</v>
      </c>
      <c r="K52" s="45">
        <v>1</v>
      </c>
    </row>
    <row r="53" spans="1:11" x14ac:dyDescent="0.25">
      <c r="A53" s="39">
        <v>48</v>
      </c>
      <c r="B53" s="40" t="s">
        <v>111</v>
      </c>
      <c r="C53" s="41" t="s">
        <v>112</v>
      </c>
      <c r="D53" s="42" t="s">
        <v>110</v>
      </c>
      <c r="E53" s="42" t="s">
        <v>277</v>
      </c>
      <c r="F53" s="42"/>
      <c r="G53" s="42" t="s">
        <v>279</v>
      </c>
      <c r="H53" s="41"/>
      <c r="I53" s="45">
        <v>1</v>
      </c>
      <c r="J53" s="45">
        <v>1</v>
      </c>
      <c r="K53" s="45">
        <v>1</v>
      </c>
    </row>
    <row r="54" spans="1:11" x14ac:dyDescent="0.25">
      <c r="A54" s="39">
        <v>49</v>
      </c>
      <c r="B54" s="40" t="s">
        <v>113</v>
      </c>
      <c r="C54" s="41" t="s">
        <v>114</v>
      </c>
      <c r="D54" s="42" t="s">
        <v>39</v>
      </c>
      <c r="E54" s="42" t="s">
        <v>280</v>
      </c>
      <c r="F54" s="42"/>
      <c r="G54" s="42" t="s">
        <v>279</v>
      </c>
      <c r="H54" s="41"/>
      <c r="I54" s="45">
        <v>1</v>
      </c>
      <c r="J54" s="45">
        <v>1</v>
      </c>
      <c r="K54" s="45">
        <v>1</v>
      </c>
    </row>
    <row r="55" spans="1:11" x14ac:dyDescent="0.25">
      <c r="A55" s="39">
        <v>50</v>
      </c>
      <c r="B55" s="40" t="s">
        <v>115</v>
      </c>
      <c r="C55" s="41" t="s">
        <v>116</v>
      </c>
      <c r="D55" s="42" t="s">
        <v>90</v>
      </c>
      <c r="E55" s="42" t="s">
        <v>280</v>
      </c>
      <c r="F55" s="42"/>
      <c r="G55" s="42" t="s">
        <v>279</v>
      </c>
      <c r="H55" s="41"/>
      <c r="I55" s="45">
        <v>1</v>
      </c>
      <c r="J55" s="45">
        <v>1</v>
      </c>
      <c r="K55" s="45">
        <v>1</v>
      </c>
    </row>
    <row r="56" spans="1:11" x14ac:dyDescent="0.25">
      <c r="A56" s="39">
        <v>51</v>
      </c>
      <c r="B56" s="40" t="s">
        <v>117</v>
      </c>
      <c r="C56" s="41" t="s">
        <v>118</v>
      </c>
      <c r="D56" s="42" t="s">
        <v>90</v>
      </c>
      <c r="E56" s="42" t="s">
        <v>280</v>
      </c>
      <c r="F56" s="42"/>
      <c r="G56" s="42" t="s">
        <v>279</v>
      </c>
      <c r="H56" s="41"/>
      <c r="I56" s="45">
        <v>1</v>
      </c>
      <c r="J56" s="45">
        <v>1</v>
      </c>
      <c r="K56" s="45">
        <v>1</v>
      </c>
    </row>
    <row r="57" spans="1:11" x14ac:dyDescent="0.25">
      <c r="A57" s="39">
        <v>52</v>
      </c>
      <c r="B57" s="40" t="s">
        <v>119</v>
      </c>
      <c r="C57" s="41" t="s">
        <v>120</v>
      </c>
      <c r="D57" s="42" t="s">
        <v>110</v>
      </c>
      <c r="E57" s="42" t="s">
        <v>277</v>
      </c>
      <c r="F57" s="42"/>
      <c r="G57" s="42" t="s">
        <v>279</v>
      </c>
      <c r="H57" s="41"/>
      <c r="I57" s="45">
        <v>0</v>
      </c>
      <c r="J57" s="45">
        <v>1</v>
      </c>
      <c r="K57" s="45">
        <v>1</v>
      </c>
    </row>
    <row r="58" spans="1:11" x14ac:dyDescent="0.25">
      <c r="A58" s="39">
        <v>53</v>
      </c>
      <c r="B58" s="40" t="s">
        <v>121</v>
      </c>
      <c r="C58" s="41" t="s">
        <v>122</v>
      </c>
      <c r="D58" s="42" t="s">
        <v>73</v>
      </c>
      <c r="E58" s="42" t="s">
        <v>277</v>
      </c>
      <c r="F58" s="42"/>
      <c r="G58" s="42" t="s">
        <v>279</v>
      </c>
      <c r="H58" s="41"/>
      <c r="I58" s="45">
        <v>1</v>
      </c>
      <c r="J58" s="45">
        <v>1</v>
      </c>
      <c r="K58" s="45">
        <v>1</v>
      </c>
    </row>
    <row r="59" spans="1:11" x14ac:dyDescent="0.25">
      <c r="A59" s="39">
        <v>54</v>
      </c>
      <c r="B59" s="40" t="s">
        <v>123</v>
      </c>
      <c r="C59" s="41" t="s">
        <v>124</v>
      </c>
      <c r="D59" s="42" t="s">
        <v>73</v>
      </c>
      <c r="E59" s="42" t="s">
        <v>277</v>
      </c>
      <c r="F59" s="42"/>
      <c r="G59" s="42" t="s">
        <v>279</v>
      </c>
      <c r="H59" s="41"/>
      <c r="I59" s="45">
        <v>1</v>
      </c>
      <c r="J59" s="45">
        <v>1</v>
      </c>
      <c r="K59" s="45">
        <v>1</v>
      </c>
    </row>
    <row r="60" spans="1:11" x14ac:dyDescent="0.25">
      <c r="A60" s="39">
        <v>55</v>
      </c>
      <c r="B60" s="40" t="s">
        <v>125</v>
      </c>
      <c r="C60" s="41" t="s">
        <v>126</v>
      </c>
      <c r="D60" s="42" t="s">
        <v>73</v>
      </c>
      <c r="E60" s="42" t="s">
        <v>277</v>
      </c>
      <c r="F60" s="42"/>
      <c r="G60" s="42" t="s">
        <v>279</v>
      </c>
      <c r="H60" s="41"/>
      <c r="I60" s="45">
        <v>1</v>
      </c>
      <c r="J60" s="45">
        <v>1</v>
      </c>
      <c r="K60" s="45">
        <v>1</v>
      </c>
    </row>
    <row r="61" spans="1:11" x14ac:dyDescent="0.25">
      <c r="A61" s="39">
        <v>56</v>
      </c>
      <c r="B61" s="40" t="s">
        <v>127</v>
      </c>
      <c r="C61" s="41" t="s">
        <v>128</v>
      </c>
      <c r="D61" s="42" t="s">
        <v>93</v>
      </c>
      <c r="E61" s="42" t="s">
        <v>277</v>
      </c>
      <c r="F61" s="42"/>
      <c r="G61" s="42" t="s">
        <v>279</v>
      </c>
      <c r="H61" s="41"/>
      <c r="I61" s="45">
        <v>1</v>
      </c>
      <c r="J61" s="45">
        <v>1</v>
      </c>
      <c r="K61" s="45">
        <v>1</v>
      </c>
    </row>
    <row r="62" spans="1:11" x14ac:dyDescent="0.25">
      <c r="A62" s="39">
        <v>57</v>
      </c>
      <c r="B62" s="40" t="s">
        <v>129</v>
      </c>
      <c r="C62" s="41" t="s">
        <v>130</v>
      </c>
      <c r="D62" s="42" t="s">
        <v>110</v>
      </c>
      <c r="E62" s="42" t="s">
        <v>277</v>
      </c>
      <c r="F62" s="42"/>
      <c r="G62" s="42" t="s">
        <v>279</v>
      </c>
      <c r="H62" s="41"/>
      <c r="I62" s="45">
        <v>1</v>
      </c>
      <c r="J62" s="45">
        <v>1</v>
      </c>
      <c r="K62" s="45">
        <v>1</v>
      </c>
    </row>
    <row r="63" spans="1:11" x14ac:dyDescent="0.25">
      <c r="A63" s="39">
        <v>58</v>
      </c>
      <c r="B63" s="40" t="s">
        <v>131</v>
      </c>
      <c r="C63" s="41" t="s">
        <v>132</v>
      </c>
      <c r="D63" s="42" t="s">
        <v>39</v>
      </c>
      <c r="E63" s="42" t="s">
        <v>277</v>
      </c>
      <c r="F63" s="42"/>
      <c r="G63" s="42" t="s">
        <v>279</v>
      </c>
      <c r="H63" s="41"/>
      <c r="I63" s="45">
        <v>1</v>
      </c>
      <c r="J63" s="45">
        <v>1</v>
      </c>
      <c r="K63" s="45">
        <v>0</v>
      </c>
    </row>
    <row r="64" spans="1:11" x14ac:dyDescent="0.25">
      <c r="A64" s="39">
        <v>59</v>
      </c>
      <c r="B64" s="40" t="s">
        <v>133</v>
      </c>
      <c r="C64" s="41" t="s">
        <v>134</v>
      </c>
      <c r="D64" s="42" t="s">
        <v>135</v>
      </c>
      <c r="E64" s="42" t="s">
        <v>277</v>
      </c>
      <c r="F64" s="42"/>
      <c r="G64" s="42" t="s">
        <v>278</v>
      </c>
      <c r="H64" s="41"/>
      <c r="I64" s="45">
        <v>1</v>
      </c>
      <c r="J64" s="45">
        <v>1</v>
      </c>
      <c r="K64" s="45">
        <v>1</v>
      </c>
    </row>
    <row r="65" spans="1:11" x14ac:dyDescent="0.25">
      <c r="A65" s="39">
        <v>60</v>
      </c>
      <c r="B65" s="40" t="s">
        <v>136</v>
      </c>
      <c r="C65" s="41" t="s">
        <v>137</v>
      </c>
      <c r="D65" s="42" t="s">
        <v>93</v>
      </c>
      <c r="E65" s="42" t="s">
        <v>277</v>
      </c>
      <c r="F65" s="42"/>
      <c r="G65" s="42" t="s">
        <v>279</v>
      </c>
      <c r="H65" s="41"/>
      <c r="I65" s="45">
        <v>1</v>
      </c>
      <c r="J65" s="45">
        <v>0</v>
      </c>
      <c r="K65" s="45">
        <v>0</v>
      </c>
    </row>
    <row r="66" spans="1:11" x14ac:dyDescent="0.25">
      <c r="A66" s="39">
        <v>61</v>
      </c>
      <c r="B66" s="40" t="s">
        <v>138</v>
      </c>
      <c r="C66" s="41" t="s">
        <v>139</v>
      </c>
      <c r="D66" s="42" t="s">
        <v>93</v>
      </c>
      <c r="E66" s="42" t="s">
        <v>277</v>
      </c>
      <c r="F66" s="42"/>
      <c r="G66" s="42" t="s">
        <v>279</v>
      </c>
      <c r="H66" s="41"/>
      <c r="I66" s="45">
        <v>1</v>
      </c>
      <c r="J66" s="45">
        <v>1</v>
      </c>
      <c r="K66" s="45">
        <v>1</v>
      </c>
    </row>
    <row r="67" spans="1:11" x14ac:dyDescent="0.25">
      <c r="A67" s="39">
        <v>62</v>
      </c>
      <c r="B67" s="40" t="s">
        <v>140</v>
      </c>
      <c r="C67" s="41" t="s">
        <v>141</v>
      </c>
      <c r="D67" s="42" t="s">
        <v>93</v>
      </c>
      <c r="E67" s="42" t="s">
        <v>277</v>
      </c>
      <c r="F67" s="42"/>
      <c r="G67" s="42" t="s">
        <v>279</v>
      </c>
      <c r="H67" s="41"/>
      <c r="I67" s="45">
        <v>1</v>
      </c>
      <c r="J67" s="45">
        <v>1</v>
      </c>
      <c r="K67" s="45">
        <v>1</v>
      </c>
    </row>
    <row r="68" spans="1:11" x14ac:dyDescent="0.25">
      <c r="A68" s="39">
        <v>63</v>
      </c>
      <c r="B68" s="40" t="s">
        <v>142</v>
      </c>
      <c r="C68" s="41" t="s">
        <v>143</v>
      </c>
      <c r="D68" s="42" t="s">
        <v>9</v>
      </c>
      <c r="E68" s="42" t="s">
        <v>277</v>
      </c>
      <c r="F68" s="42"/>
      <c r="G68" s="42" t="s">
        <v>278</v>
      </c>
      <c r="H68" s="41"/>
      <c r="I68" s="45">
        <v>1</v>
      </c>
      <c r="J68" s="45">
        <v>1</v>
      </c>
      <c r="K68" s="45">
        <v>1</v>
      </c>
    </row>
    <row r="69" spans="1:11" x14ac:dyDescent="0.25">
      <c r="A69" s="39">
        <v>64</v>
      </c>
      <c r="B69" s="40" t="s">
        <v>144</v>
      </c>
      <c r="C69" s="41" t="s">
        <v>145</v>
      </c>
      <c r="D69" s="42" t="s">
        <v>135</v>
      </c>
      <c r="E69" s="42" t="s">
        <v>277</v>
      </c>
      <c r="F69" s="42"/>
      <c r="G69" s="42" t="s">
        <v>278</v>
      </c>
      <c r="H69" s="41"/>
      <c r="I69" s="45">
        <v>1</v>
      </c>
      <c r="J69" s="45">
        <v>1</v>
      </c>
      <c r="K69" s="45">
        <v>1</v>
      </c>
    </row>
    <row r="70" spans="1:11" x14ac:dyDescent="0.25">
      <c r="A70" s="39">
        <v>65</v>
      </c>
      <c r="B70" s="40" t="s">
        <v>146</v>
      </c>
      <c r="C70" s="41" t="s">
        <v>147</v>
      </c>
      <c r="D70" s="42" t="s">
        <v>110</v>
      </c>
      <c r="E70" s="42" t="s">
        <v>277</v>
      </c>
      <c r="F70" s="42"/>
      <c r="G70" s="42" t="s">
        <v>279</v>
      </c>
      <c r="H70" s="41"/>
      <c r="I70" s="45">
        <v>1</v>
      </c>
      <c r="J70" s="45">
        <v>1</v>
      </c>
      <c r="K70" s="45">
        <v>1</v>
      </c>
    </row>
    <row r="71" spans="1:11" x14ac:dyDescent="0.25">
      <c r="A71" s="39">
        <v>66</v>
      </c>
      <c r="B71" s="40" t="s">
        <v>148</v>
      </c>
      <c r="C71" s="41" t="s">
        <v>149</v>
      </c>
      <c r="D71" s="42" t="s">
        <v>150</v>
      </c>
      <c r="E71" s="42" t="s">
        <v>277</v>
      </c>
      <c r="F71" s="42"/>
      <c r="G71" s="42" t="s">
        <v>279</v>
      </c>
      <c r="H71" s="41" t="s">
        <v>286</v>
      </c>
      <c r="I71" s="45">
        <v>1</v>
      </c>
      <c r="J71" s="45">
        <v>0</v>
      </c>
      <c r="K71" s="45">
        <v>0</v>
      </c>
    </row>
    <row r="72" spans="1:11" x14ac:dyDescent="0.25">
      <c r="A72" s="39">
        <v>67</v>
      </c>
      <c r="B72" s="40" t="s">
        <v>151</v>
      </c>
      <c r="C72" s="41" t="s">
        <v>152</v>
      </c>
      <c r="D72" s="42" t="s">
        <v>39</v>
      </c>
      <c r="E72" s="42" t="s">
        <v>282</v>
      </c>
      <c r="F72" s="42"/>
      <c r="G72" s="42" t="s">
        <v>279</v>
      </c>
      <c r="H72" s="41"/>
      <c r="I72" s="45">
        <v>1</v>
      </c>
      <c r="J72" s="45">
        <v>1</v>
      </c>
      <c r="K72" s="45">
        <v>1</v>
      </c>
    </row>
    <row r="73" spans="1:11" x14ac:dyDescent="0.25">
      <c r="A73" s="39">
        <v>68</v>
      </c>
      <c r="B73" s="40" t="s">
        <v>153</v>
      </c>
      <c r="C73" s="41" t="s">
        <v>154</v>
      </c>
      <c r="D73" s="42" t="s">
        <v>39</v>
      </c>
      <c r="E73" s="42" t="s">
        <v>282</v>
      </c>
      <c r="F73" s="42"/>
      <c r="G73" s="42" t="s">
        <v>279</v>
      </c>
      <c r="H73" s="41" t="s">
        <v>286</v>
      </c>
      <c r="I73" s="45">
        <v>1</v>
      </c>
      <c r="J73" s="45">
        <v>1</v>
      </c>
      <c r="K73" s="45">
        <v>1</v>
      </c>
    </row>
    <row r="74" spans="1:11" x14ac:dyDescent="0.25">
      <c r="A74" s="39">
        <v>69</v>
      </c>
      <c r="B74" s="40" t="s">
        <v>155</v>
      </c>
      <c r="C74" s="41" t="s">
        <v>156</v>
      </c>
      <c r="D74" s="42" t="s">
        <v>157</v>
      </c>
      <c r="E74" s="42" t="s">
        <v>277</v>
      </c>
      <c r="F74" s="42"/>
      <c r="G74" s="42" t="s">
        <v>279</v>
      </c>
      <c r="H74" s="41"/>
      <c r="I74" s="45">
        <v>1</v>
      </c>
      <c r="J74" s="45">
        <v>1</v>
      </c>
      <c r="K74" s="45">
        <v>1</v>
      </c>
    </row>
    <row r="75" spans="1:11" x14ac:dyDescent="0.25">
      <c r="A75" s="39">
        <v>70</v>
      </c>
      <c r="B75" s="40" t="s">
        <v>158</v>
      </c>
      <c r="C75" s="41" t="s">
        <v>159</v>
      </c>
      <c r="D75" s="42" t="s">
        <v>50</v>
      </c>
      <c r="E75" s="42" t="s">
        <v>277</v>
      </c>
      <c r="F75" s="42"/>
      <c r="G75" s="42" t="s">
        <v>279</v>
      </c>
      <c r="H75" s="41"/>
      <c r="I75" s="45">
        <v>1</v>
      </c>
      <c r="J75" s="45">
        <v>1</v>
      </c>
      <c r="K75" s="45">
        <v>1</v>
      </c>
    </row>
    <row r="76" spans="1:11" x14ac:dyDescent="0.25">
      <c r="A76" s="39">
        <v>71</v>
      </c>
      <c r="B76" s="40" t="s">
        <v>160</v>
      </c>
      <c r="C76" s="41" t="s">
        <v>161</v>
      </c>
      <c r="D76" s="42" t="s">
        <v>50</v>
      </c>
      <c r="E76" s="42" t="s">
        <v>280</v>
      </c>
      <c r="F76" s="42"/>
      <c r="G76" s="42" t="s">
        <v>279</v>
      </c>
      <c r="H76" s="41"/>
      <c r="I76" s="45">
        <v>1</v>
      </c>
      <c r="J76" s="45">
        <v>1</v>
      </c>
      <c r="K76" s="45">
        <v>0</v>
      </c>
    </row>
    <row r="77" spans="1:11" x14ac:dyDescent="0.25">
      <c r="A77" s="39">
        <v>72</v>
      </c>
      <c r="B77" s="40" t="s">
        <v>162</v>
      </c>
      <c r="C77" s="41" t="s">
        <v>163</v>
      </c>
      <c r="D77" s="42" t="s">
        <v>50</v>
      </c>
      <c r="E77" s="42" t="s">
        <v>277</v>
      </c>
      <c r="F77" s="42"/>
      <c r="G77" s="42" t="s">
        <v>279</v>
      </c>
      <c r="H77" s="41"/>
      <c r="I77" s="45">
        <v>1</v>
      </c>
      <c r="J77" s="45">
        <v>1</v>
      </c>
      <c r="K77" s="45">
        <v>1</v>
      </c>
    </row>
    <row r="78" spans="1:11" x14ac:dyDescent="0.25">
      <c r="A78" s="39">
        <v>73</v>
      </c>
      <c r="B78" s="40" t="s">
        <v>164</v>
      </c>
      <c r="C78" s="41" t="s">
        <v>165</v>
      </c>
      <c r="D78" s="42" t="s">
        <v>50</v>
      </c>
      <c r="E78" s="42" t="s">
        <v>277</v>
      </c>
      <c r="F78" s="42"/>
      <c r="G78" s="42" t="s">
        <v>279</v>
      </c>
      <c r="H78" s="41"/>
      <c r="I78" s="45">
        <v>1</v>
      </c>
      <c r="J78" s="45">
        <v>1</v>
      </c>
      <c r="K78" s="45">
        <v>1</v>
      </c>
    </row>
    <row r="79" spans="1:11" x14ac:dyDescent="0.25">
      <c r="A79" s="39">
        <v>74</v>
      </c>
      <c r="B79" s="40" t="s">
        <v>166</v>
      </c>
      <c r="C79" s="41" t="s">
        <v>167</v>
      </c>
      <c r="D79" s="42" t="s">
        <v>110</v>
      </c>
      <c r="E79" s="42" t="s">
        <v>277</v>
      </c>
      <c r="F79" s="42"/>
      <c r="G79" s="42" t="s">
        <v>279</v>
      </c>
      <c r="H79" s="41"/>
      <c r="I79" s="45">
        <v>1</v>
      </c>
      <c r="J79" s="45">
        <v>1</v>
      </c>
      <c r="K79" s="45">
        <v>1</v>
      </c>
    </row>
    <row r="80" spans="1:11" x14ac:dyDescent="0.25">
      <c r="A80" s="39">
        <v>75</v>
      </c>
      <c r="B80" s="40" t="s">
        <v>168</v>
      </c>
      <c r="C80" s="41" t="s">
        <v>169</v>
      </c>
      <c r="D80" s="42" t="s">
        <v>110</v>
      </c>
      <c r="E80" s="42" t="s">
        <v>280</v>
      </c>
      <c r="F80" s="42"/>
      <c r="G80" s="42" t="s">
        <v>279</v>
      </c>
      <c r="H80" s="41"/>
      <c r="I80" s="45">
        <v>1</v>
      </c>
      <c r="J80" s="45">
        <v>1</v>
      </c>
      <c r="K80" s="45">
        <v>1</v>
      </c>
    </row>
    <row r="81" spans="1:11" x14ac:dyDescent="0.25">
      <c r="A81" s="39">
        <v>76</v>
      </c>
      <c r="B81" s="40" t="s">
        <v>170</v>
      </c>
      <c r="C81" s="41" t="s">
        <v>171</v>
      </c>
      <c r="D81" s="42" t="s">
        <v>110</v>
      </c>
      <c r="E81" s="42" t="s">
        <v>277</v>
      </c>
      <c r="F81" s="42"/>
      <c r="G81" s="42" t="s">
        <v>279</v>
      </c>
      <c r="H81" s="41"/>
      <c r="I81" s="45">
        <v>1</v>
      </c>
      <c r="J81" s="45">
        <v>1</v>
      </c>
      <c r="K81" s="45">
        <v>1</v>
      </c>
    </row>
    <row r="82" spans="1:11" x14ac:dyDescent="0.25">
      <c r="A82" s="39">
        <v>77</v>
      </c>
      <c r="B82" s="40" t="s">
        <v>172</v>
      </c>
      <c r="C82" s="41" t="s">
        <v>173</v>
      </c>
      <c r="D82" s="42" t="s">
        <v>50</v>
      </c>
      <c r="E82" s="42" t="s">
        <v>277</v>
      </c>
      <c r="F82" s="42"/>
      <c r="G82" s="42" t="s">
        <v>279</v>
      </c>
      <c r="H82" s="41"/>
      <c r="I82" s="45">
        <v>1</v>
      </c>
      <c r="J82" s="45">
        <v>1</v>
      </c>
      <c r="K82" s="45">
        <v>0</v>
      </c>
    </row>
    <row r="83" spans="1:11" x14ac:dyDescent="0.25">
      <c r="A83" s="39">
        <v>78</v>
      </c>
      <c r="B83" s="40" t="s">
        <v>174</v>
      </c>
      <c r="C83" s="41" t="s">
        <v>175</v>
      </c>
      <c r="D83" s="42" t="s">
        <v>70</v>
      </c>
      <c r="E83" s="42" t="s">
        <v>280</v>
      </c>
      <c r="F83" s="42"/>
      <c r="G83" s="42" t="s">
        <v>279</v>
      </c>
      <c r="H83" s="41"/>
      <c r="I83" s="45">
        <v>1</v>
      </c>
      <c r="J83" s="45">
        <v>1</v>
      </c>
      <c r="K83" s="45">
        <v>1</v>
      </c>
    </row>
    <row r="84" spans="1:11" x14ac:dyDescent="0.25">
      <c r="A84" s="39">
        <v>79</v>
      </c>
      <c r="B84" s="40" t="s">
        <v>176</v>
      </c>
      <c r="C84" s="41" t="s">
        <v>177</v>
      </c>
      <c r="D84" s="42" t="s">
        <v>135</v>
      </c>
      <c r="E84" s="42" t="s">
        <v>277</v>
      </c>
      <c r="F84" s="42"/>
      <c r="G84" s="42" t="s">
        <v>278</v>
      </c>
      <c r="H84" s="41"/>
      <c r="I84" s="45">
        <v>1</v>
      </c>
      <c r="J84" s="45">
        <v>0</v>
      </c>
      <c r="K84" s="45">
        <v>0</v>
      </c>
    </row>
    <row r="85" spans="1:11" x14ac:dyDescent="0.25">
      <c r="A85" s="39">
        <v>80</v>
      </c>
      <c r="B85" s="40" t="s">
        <v>178</v>
      </c>
      <c r="C85" s="41" t="s">
        <v>179</v>
      </c>
      <c r="D85" s="42" t="s">
        <v>93</v>
      </c>
      <c r="E85" s="42" t="s">
        <v>277</v>
      </c>
      <c r="F85" s="42"/>
      <c r="G85" s="42" t="s">
        <v>279</v>
      </c>
      <c r="H85" s="41"/>
      <c r="I85" s="45">
        <v>1</v>
      </c>
      <c r="J85" s="45">
        <v>1</v>
      </c>
      <c r="K85" s="45">
        <v>0</v>
      </c>
    </row>
    <row r="86" spans="1:11" x14ac:dyDescent="0.25">
      <c r="A86" s="39">
        <v>81</v>
      </c>
      <c r="B86" s="40" t="s">
        <v>180</v>
      </c>
      <c r="C86" s="41" t="s">
        <v>181</v>
      </c>
      <c r="D86" s="42" t="s">
        <v>93</v>
      </c>
      <c r="E86" s="42" t="s">
        <v>277</v>
      </c>
      <c r="F86" s="42"/>
      <c r="G86" s="42" t="s">
        <v>279</v>
      </c>
      <c r="H86" s="41"/>
      <c r="I86" s="45">
        <v>1</v>
      </c>
      <c r="J86" s="45">
        <v>1</v>
      </c>
      <c r="K86" s="45">
        <v>1</v>
      </c>
    </row>
    <row r="87" spans="1:11" x14ac:dyDescent="0.25">
      <c r="A87" s="39">
        <v>82</v>
      </c>
      <c r="B87" s="40" t="s">
        <v>182</v>
      </c>
      <c r="C87" s="41" t="s">
        <v>183</v>
      </c>
      <c r="D87" s="42" t="s">
        <v>18</v>
      </c>
      <c r="E87" s="42" t="s">
        <v>280</v>
      </c>
      <c r="F87" s="42"/>
      <c r="G87" s="42" t="s">
        <v>279</v>
      </c>
      <c r="H87" s="41"/>
      <c r="I87" s="45">
        <v>1</v>
      </c>
      <c r="J87" s="45">
        <v>1</v>
      </c>
      <c r="K87" s="45">
        <v>1</v>
      </c>
    </row>
    <row r="88" spans="1:11" x14ac:dyDescent="0.25">
      <c r="A88" s="39">
        <v>83</v>
      </c>
      <c r="B88" s="40" t="s">
        <v>184</v>
      </c>
      <c r="C88" s="41" t="s">
        <v>185</v>
      </c>
      <c r="D88" s="42" t="s">
        <v>50</v>
      </c>
      <c r="E88" s="42" t="s">
        <v>277</v>
      </c>
      <c r="F88" s="42"/>
      <c r="G88" s="42" t="s">
        <v>279</v>
      </c>
      <c r="H88" s="41"/>
      <c r="I88" s="45">
        <v>1</v>
      </c>
      <c r="J88" s="45">
        <v>0</v>
      </c>
      <c r="K88" s="45">
        <v>0</v>
      </c>
    </row>
    <row r="89" spans="1:11" x14ac:dyDescent="0.25">
      <c r="A89" s="39">
        <v>84</v>
      </c>
      <c r="B89" s="40" t="s">
        <v>186</v>
      </c>
      <c r="C89" s="41" t="s">
        <v>187</v>
      </c>
      <c r="D89" s="42" t="s">
        <v>50</v>
      </c>
      <c r="E89" s="42" t="s">
        <v>277</v>
      </c>
      <c r="F89" s="42"/>
      <c r="G89" s="42" t="s">
        <v>279</v>
      </c>
      <c r="H89" s="41"/>
      <c r="I89" s="45">
        <v>1</v>
      </c>
      <c r="J89" s="45">
        <v>1</v>
      </c>
      <c r="K89" s="45">
        <v>1</v>
      </c>
    </row>
    <row r="90" spans="1:11" x14ac:dyDescent="0.25">
      <c r="A90" s="39">
        <v>85</v>
      </c>
      <c r="B90" s="40" t="s">
        <v>188</v>
      </c>
      <c r="C90" s="41" t="s">
        <v>189</v>
      </c>
      <c r="D90" s="42" t="s">
        <v>50</v>
      </c>
      <c r="E90" s="42" t="s">
        <v>277</v>
      </c>
      <c r="F90" s="42"/>
      <c r="G90" s="42" t="s">
        <v>279</v>
      </c>
      <c r="H90" s="41"/>
      <c r="I90" s="45">
        <v>1</v>
      </c>
      <c r="J90" s="45">
        <v>0</v>
      </c>
      <c r="K90" s="45">
        <v>0</v>
      </c>
    </row>
    <row r="91" spans="1:11" x14ac:dyDescent="0.25">
      <c r="A91" s="39">
        <v>86</v>
      </c>
      <c r="B91" s="40" t="s">
        <v>190</v>
      </c>
      <c r="C91" s="41" t="s">
        <v>191</v>
      </c>
      <c r="D91" s="42" t="s">
        <v>50</v>
      </c>
      <c r="E91" s="42" t="s">
        <v>277</v>
      </c>
      <c r="F91" s="42"/>
      <c r="G91" s="42" t="s">
        <v>279</v>
      </c>
      <c r="H91" s="41"/>
      <c r="I91" s="45">
        <v>1</v>
      </c>
      <c r="J91" s="45">
        <v>1</v>
      </c>
      <c r="K91" s="45">
        <v>1</v>
      </c>
    </row>
    <row r="92" spans="1:11" x14ac:dyDescent="0.25">
      <c r="A92" s="39">
        <v>87</v>
      </c>
      <c r="B92" s="40" t="s">
        <v>192</v>
      </c>
      <c r="C92" s="41" t="s">
        <v>193</v>
      </c>
      <c r="D92" s="42" t="s">
        <v>6</v>
      </c>
      <c r="E92" s="42" t="s">
        <v>277</v>
      </c>
      <c r="F92" s="42"/>
      <c r="G92" s="42" t="s">
        <v>278</v>
      </c>
      <c r="H92" s="41"/>
      <c r="I92" s="45">
        <v>1</v>
      </c>
      <c r="J92" s="45">
        <v>0</v>
      </c>
      <c r="K92" s="45">
        <v>1</v>
      </c>
    </row>
    <row r="93" spans="1:11" x14ac:dyDescent="0.25">
      <c r="A93" s="39">
        <v>88</v>
      </c>
      <c r="B93" s="40" t="s">
        <v>194</v>
      </c>
      <c r="C93" s="41" t="s">
        <v>195</v>
      </c>
      <c r="D93" s="42" t="s">
        <v>50</v>
      </c>
      <c r="E93" s="42" t="s">
        <v>280</v>
      </c>
      <c r="F93" s="42"/>
      <c r="G93" s="42" t="s">
        <v>279</v>
      </c>
      <c r="H93" s="41"/>
      <c r="I93" s="45">
        <v>1</v>
      </c>
      <c r="J93" s="45">
        <v>0</v>
      </c>
      <c r="K93" s="45">
        <v>0</v>
      </c>
    </row>
    <row r="94" spans="1:11" x14ac:dyDescent="0.25">
      <c r="A94" s="39">
        <v>89</v>
      </c>
      <c r="B94" s="40" t="s">
        <v>196</v>
      </c>
      <c r="C94" s="41" t="s">
        <v>197</v>
      </c>
      <c r="D94" s="42" t="s">
        <v>50</v>
      </c>
      <c r="E94" s="42" t="s">
        <v>277</v>
      </c>
      <c r="F94" s="42"/>
      <c r="G94" s="42" t="s">
        <v>279</v>
      </c>
      <c r="H94" s="41"/>
      <c r="I94" s="45">
        <v>1</v>
      </c>
      <c r="J94" s="45">
        <v>0</v>
      </c>
      <c r="K94" s="45">
        <v>0</v>
      </c>
    </row>
    <row r="95" spans="1:11" x14ac:dyDescent="0.25">
      <c r="A95" s="39">
        <v>90</v>
      </c>
      <c r="B95" s="40" t="s">
        <v>198</v>
      </c>
      <c r="C95" s="41" t="s">
        <v>199</v>
      </c>
      <c r="D95" s="42" t="s">
        <v>93</v>
      </c>
      <c r="E95" s="42" t="s">
        <v>277</v>
      </c>
      <c r="F95" s="42"/>
      <c r="G95" s="42" t="s">
        <v>279</v>
      </c>
      <c r="H95" s="41"/>
      <c r="I95" s="45">
        <v>0</v>
      </c>
      <c r="J95" s="45">
        <v>1</v>
      </c>
      <c r="K95" s="45">
        <v>1</v>
      </c>
    </row>
    <row r="96" spans="1:11" x14ac:dyDescent="0.25">
      <c r="A96" s="39">
        <v>91</v>
      </c>
      <c r="B96" s="40" t="s">
        <v>200</v>
      </c>
      <c r="C96" s="41" t="s">
        <v>201</v>
      </c>
      <c r="D96" s="42" t="s">
        <v>70</v>
      </c>
      <c r="E96" s="42" t="s">
        <v>277</v>
      </c>
      <c r="F96" s="42"/>
      <c r="G96" s="42" t="s">
        <v>279</v>
      </c>
      <c r="H96" s="41"/>
      <c r="I96" s="45">
        <v>1</v>
      </c>
      <c r="J96" s="45">
        <v>1</v>
      </c>
      <c r="K96" s="45">
        <v>1</v>
      </c>
    </row>
    <row r="97" spans="1:11" x14ac:dyDescent="0.25">
      <c r="A97" s="39">
        <v>92</v>
      </c>
      <c r="B97" s="40" t="s">
        <v>202</v>
      </c>
      <c r="C97" s="41" t="s">
        <v>203</v>
      </c>
      <c r="D97" s="42" t="s">
        <v>50</v>
      </c>
      <c r="E97" s="42" t="s">
        <v>277</v>
      </c>
      <c r="F97" s="42"/>
      <c r="G97" s="42" t="s">
        <v>279</v>
      </c>
      <c r="H97" s="41"/>
      <c r="I97" s="45">
        <v>1</v>
      </c>
      <c r="J97" s="45">
        <v>1</v>
      </c>
      <c r="K97" s="45">
        <v>1</v>
      </c>
    </row>
    <row r="98" spans="1:11" x14ac:dyDescent="0.25">
      <c r="A98" s="39">
        <v>93</v>
      </c>
      <c r="B98" s="40" t="s">
        <v>204</v>
      </c>
      <c r="C98" s="41" t="s">
        <v>205</v>
      </c>
      <c r="D98" s="42" t="s">
        <v>9</v>
      </c>
      <c r="E98" s="42" t="s">
        <v>277</v>
      </c>
      <c r="F98" s="42"/>
      <c r="G98" s="42" t="s">
        <v>279</v>
      </c>
      <c r="H98" s="41"/>
      <c r="I98" s="45">
        <v>1</v>
      </c>
      <c r="J98" s="45">
        <v>0</v>
      </c>
      <c r="K98" s="45">
        <v>1</v>
      </c>
    </row>
    <row r="99" spans="1:11" x14ac:dyDescent="0.25">
      <c r="A99" s="39">
        <v>94</v>
      </c>
      <c r="B99" s="40" t="s">
        <v>206</v>
      </c>
      <c r="C99" s="41" t="s">
        <v>207</v>
      </c>
      <c r="D99" s="42" t="s">
        <v>59</v>
      </c>
      <c r="E99" s="42" t="s">
        <v>280</v>
      </c>
      <c r="F99" s="42"/>
      <c r="G99" s="42" t="s">
        <v>278</v>
      </c>
      <c r="H99" s="41"/>
      <c r="I99" s="45">
        <v>1</v>
      </c>
      <c r="J99" s="45">
        <v>1</v>
      </c>
      <c r="K99" s="45">
        <v>1</v>
      </c>
    </row>
    <row r="100" spans="1:11" x14ac:dyDescent="0.25">
      <c r="A100" s="39">
        <v>95</v>
      </c>
      <c r="B100" s="40" t="s">
        <v>208</v>
      </c>
      <c r="C100" s="41" t="s">
        <v>209</v>
      </c>
      <c r="D100" s="42" t="s">
        <v>59</v>
      </c>
      <c r="E100" s="42" t="s">
        <v>277</v>
      </c>
      <c r="F100" s="42"/>
      <c r="G100" s="42" t="s">
        <v>278</v>
      </c>
      <c r="H100" s="41"/>
      <c r="I100" s="45">
        <v>1</v>
      </c>
      <c r="J100" s="45">
        <v>1</v>
      </c>
      <c r="K100" s="45">
        <v>1</v>
      </c>
    </row>
    <row r="101" spans="1:11" x14ac:dyDescent="0.25">
      <c r="A101" s="39">
        <v>96</v>
      </c>
      <c r="B101" s="40" t="s">
        <v>210</v>
      </c>
      <c r="C101" s="41" t="s">
        <v>211</v>
      </c>
      <c r="D101" s="42" t="s">
        <v>59</v>
      </c>
      <c r="E101" s="42" t="s">
        <v>277</v>
      </c>
      <c r="F101" s="42"/>
      <c r="G101" s="42" t="s">
        <v>278</v>
      </c>
      <c r="H101" s="41"/>
      <c r="I101" s="45">
        <v>1</v>
      </c>
      <c r="J101" s="45">
        <v>1</v>
      </c>
      <c r="K101" s="45">
        <v>1</v>
      </c>
    </row>
    <row r="102" spans="1:11" x14ac:dyDescent="0.25">
      <c r="A102" s="39">
        <v>97</v>
      </c>
      <c r="B102" s="40" t="s">
        <v>212</v>
      </c>
      <c r="C102" s="41" t="s">
        <v>213</v>
      </c>
      <c r="D102" s="42" t="s">
        <v>18</v>
      </c>
      <c r="E102" s="42" t="s">
        <v>277</v>
      </c>
      <c r="F102" s="42"/>
      <c r="G102" s="42" t="s">
        <v>279</v>
      </c>
      <c r="H102" s="41"/>
      <c r="I102" s="45">
        <v>1</v>
      </c>
      <c r="J102" s="45">
        <v>1</v>
      </c>
      <c r="K102" s="45">
        <v>0</v>
      </c>
    </row>
    <row r="103" spans="1:11" x14ac:dyDescent="0.25">
      <c r="A103" s="39">
        <v>98</v>
      </c>
      <c r="B103" s="40" t="s">
        <v>214</v>
      </c>
      <c r="C103" s="41" t="s">
        <v>215</v>
      </c>
      <c r="D103" s="42" t="s">
        <v>18</v>
      </c>
      <c r="E103" s="42" t="s">
        <v>277</v>
      </c>
      <c r="F103" s="42"/>
      <c r="G103" s="42" t="s">
        <v>279</v>
      </c>
      <c r="H103" s="41"/>
      <c r="I103" s="45">
        <v>1</v>
      </c>
      <c r="J103" s="45">
        <v>0</v>
      </c>
      <c r="K103" s="45">
        <v>0</v>
      </c>
    </row>
    <row r="104" spans="1:11" x14ac:dyDescent="0.25">
      <c r="A104" s="39">
        <v>99</v>
      </c>
      <c r="B104" s="40" t="s">
        <v>216</v>
      </c>
      <c r="C104" s="41" t="s">
        <v>217</v>
      </c>
      <c r="D104" s="42" t="s">
        <v>18</v>
      </c>
      <c r="E104" s="42" t="s">
        <v>277</v>
      </c>
      <c r="F104" s="42"/>
      <c r="G104" s="42" t="s">
        <v>279</v>
      </c>
      <c r="H104" s="41"/>
      <c r="I104" s="45">
        <v>1</v>
      </c>
      <c r="J104" s="45">
        <v>0</v>
      </c>
      <c r="K104" s="45">
        <v>0</v>
      </c>
    </row>
    <row r="105" spans="1:11" x14ac:dyDescent="0.25">
      <c r="A105" s="39">
        <v>100</v>
      </c>
      <c r="B105" s="40" t="s">
        <v>218</v>
      </c>
      <c r="C105" s="41" t="s">
        <v>219</v>
      </c>
      <c r="D105" s="42" t="s">
        <v>18</v>
      </c>
      <c r="E105" s="42" t="s">
        <v>277</v>
      </c>
      <c r="F105" s="42"/>
      <c r="G105" s="42" t="s">
        <v>279</v>
      </c>
      <c r="H105" s="41"/>
      <c r="I105" s="45">
        <v>1</v>
      </c>
      <c r="J105" s="45">
        <v>0</v>
      </c>
      <c r="K105" s="45">
        <v>0</v>
      </c>
    </row>
    <row r="106" spans="1:11" x14ac:dyDescent="0.25">
      <c r="A106" s="39">
        <v>101</v>
      </c>
      <c r="B106" s="40" t="s">
        <v>220</v>
      </c>
      <c r="C106" s="41" t="s">
        <v>221</v>
      </c>
      <c r="D106" s="42" t="s">
        <v>18</v>
      </c>
      <c r="E106" s="42" t="s">
        <v>280</v>
      </c>
      <c r="F106" s="42"/>
      <c r="G106" s="42" t="s">
        <v>279</v>
      </c>
      <c r="H106" s="41"/>
      <c r="I106" s="45">
        <v>1</v>
      </c>
      <c r="J106" s="45">
        <v>1</v>
      </c>
      <c r="K106" s="45">
        <v>1</v>
      </c>
    </row>
    <row r="107" spans="1:11" x14ac:dyDescent="0.25">
      <c r="A107" s="39">
        <v>102</v>
      </c>
      <c r="B107" s="40" t="s">
        <v>222</v>
      </c>
      <c r="C107" s="41" t="s">
        <v>223</v>
      </c>
      <c r="D107" s="42" t="s">
        <v>18</v>
      </c>
      <c r="E107" s="42" t="s">
        <v>277</v>
      </c>
      <c r="F107" s="42"/>
      <c r="G107" s="42" t="s">
        <v>279</v>
      </c>
      <c r="H107" s="41"/>
      <c r="I107" s="45">
        <v>1</v>
      </c>
      <c r="J107" s="45">
        <v>1</v>
      </c>
      <c r="K107" s="45">
        <v>1</v>
      </c>
    </row>
    <row r="108" spans="1:11" x14ac:dyDescent="0.25">
      <c r="A108" s="39">
        <v>103</v>
      </c>
      <c r="B108" s="40" t="s">
        <v>224</v>
      </c>
      <c r="C108" s="41" t="s">
        <v>225</v>
      </c>
      <c r="D108" s="42" t="s">
        <v>18</v>
      </c>
      <c r="E108" s="42" t="s">
        <v>277</v>
      </c>
      <c r="F108" s="42"/>
      <c r="G108" s="42" t="s">
        <v>279</v>
      </c>
      <c r="H108" s="41"/>
      <c r="I108" s="45">
        <v>1</v>
      </c>
      <c r="J108" s="45">
        <v>1</v>
      </c>
      <c r="K108" s="45">
        <v>1</v>
      </c>
    </row>
    <row r="109" spans="1:11" x14ac:dyDescent="0.25">
      <c r="A109" s="39">
        <v>104</v>
      </c>
      <c r="B109" s="40" t="s">
        <v>226</v>
      </c>
      <c r="C109" s="41" t="s">
        <v>227</v>
      </c>
      <c r="D109" s="42" t="s">
        <v>50</v>
      </c>
      <c r="E109" s="42" t="s">
        <v>277</v>
      </c>
      <c r="F109" s="42"/>
      <c r="G109" s="42" t="s">
        <v>279</v>
      </c>
      <c r="H109" s="41"/>
      <c r="I109" s="45">
        <v>1</v>
      </c>
      <c r="J109" s="45">
        <v>1</v>
      </c>
      <c r="K109" s="45">
        <v>1</v>
      </c>
    </row>
    <row r="110" spans="1:11" x14ac:dyDescent="0.25">
      <c r="A110" s="39">
        <v>105</v>
      </c>
      <c r="B110" s="40" t="s">
        <v>228</v>
      </c>
      <c r="C110" s="41" t="s">
        <v>229</v>
      </c>
      <c r="D110" s="42" t="s">
        <v>9</v>
      </c>
      <c r="E110" s="42" t="s">
        <v>277</v>
      </c>
      <c r="F110" s="42"/>
      <c r="G110" s="42" t="s">
        <v>279</v>
      </c>
      <c r="H110" s="41"/>
      <c r="I110" s="45">
        <v>1</v>
      </c>
      <c r="J110" s="45">
        <v>1</v>
      </c>
      <c r="K110" s="45">
        <v>1</v>
      </c>
    </row>
    <row r="111" spans="1:11" x14ac:dyDescent="0.25">
      <c r="A111" s="39">
        <v>106</v>
      </c>
      <c r="B111" s="40" t="s">
        <v>230</v>
      </c>
      <c r="C111" s="41" t="s">
        <v>231</v>
      </c>
      <c r="D111" s="42" t="s">
        <v>39</v>
      </c>
      <c r="E111" s="42" t="s">
        <v>277</v>
      </c>
      <c r="F111" s="42"/>
      <c r="G111" s="42" t="s">
        <v>279</v>
      </c>
      <c r="H111" s="41"/>
      <c r="I111" s="45">
        <v>1</v>
      </c>
      <c r="J111" s="45">
        <v>1</v>
      </c>
      <c r="K111" s="45">
        <v>1</v>
      </c>
    </row>
    <row r="112" spans="1:11" x14ac:dyDescent="0.25">
      <c r="A112" s="39">
        <v>107</v>
      </c>
      <c r="B112" s="40" t="s">
        <v>232</v>
      </c>
      <c r="C112" s="41" t="s">
        <v>233</v>
      </c>
      <c r="D112" s="42" t="s">
        <v>93</v>
      </c>
      <c r="E112" s="42" t="s">
        <v>277</v>
      </c>
      <c r="F112" s="42"/>
      <c r="G112" s="42" t="s">
        <v>278</v>
      </c>
      <c r="H112" s="41"/>
      <c r="I112" s="45">
        <v>1</v>
      </c>
      <c r="J112" s="45">
        <v>1</v>
      </c>
      <c r="K112" s="45">
        <v>1</v>
      </c>
    </row>
    <row r="113" spans="1:11" x14ac:dyDescent="0.25">
      <c r="A113" s="39">
        <v>108</v>
      </c>
      <c r="B113" s="40" t="s">
        <v>234</v>
      </c>
      <c r="C113" s="41" t="s">
        <v>235</v>
      </c>
      <c r="D113" s="42" t="s">
        <v>93</v>
      </c>
      <c r="E113" s="42" t="s">
        <v>277</v>
      </c>
      <c r="F113" s="42"/>
      <c r="G113" s="42" t="s">
        <v>279</v>
      </c>
      <c r="H113" s="41"/>
      <c r="I113" s="45">
        <v>0</v>
      </c>
      <c r="J113" s="45">
        <v>1</v>
      </c>
      <c r="K113" s="45">
        <v>0</v>
      </c>
    </row>
    <row r="114" spans="1:11" x14ac:dyDescent="0.25">
      <c r="A114" s="39">
        <v>109</v>
      </c>
      <c r="B114" s="40" t="s">
        <v>236</v>
      </c>
      <c r="C114" s="41" t="s">
        <v>237</v>
      </c>
      <c r="D114" s="42" t="s">
        <v>39</v>
      </c>
      <c r="E114" s="42" t="s">
        <v>280</v>
      </c>
      <c r="F114" s="42"/>
      <c r="G114" s="42" t="s">
        <v>279</v>
      </c>
      <c r="H114" s="41"/>
      <c r="I114" s="45">
        <v>1</v>
      </c>
      <c r="J114" s="45">
        <v>0</v>
      </c>
      <c r="K114" s="45">
        <v>0</v>
      </c>
    </row>
    <row r="115" spans="1:11" x14ac:dyDescent="0.25">
      <c r="A115" s="39">
        <v>110</v>
      </c>
      <c r="B115" s="40" t="s">
        <v>238</v>
      </c>
      <c r="C115" s="41" t="s">
        <v>239</v>
      </c>
      <c r="D115" s="42" t="s">
        <v>50</v>
      </c>
      <c r="E115" s="42" t="s">
        <v>277</v>
      </c>
      <c r="F115" s="42"/>
      <c r="G115" s="42" t="s">
        <v>279</v>
      </c>
      <c r="H115" s="41"/>
      <c r="I115" s="45">
        <v>1</v>
      </c>
      <c r="J115" s="45">
        <v>1</v>
      </c>
      <c r="K115" s="45">
        <v>1</v>
      </c>
    </row>
    <row r="116" spans="1:11" x14ac:dyDescent="0.25">
      <c r="A116" s="39">
        <v>111</v>
      </c>
      <c r="B116" s="40" t="s">
        <v>240</v>
      </c>
      <c r="C116" s="41" t="s">
        <v>241</v>
      </c>
      <c r="D116" s="42" t="s">
        <v>70</v>
      </c>
      <c r="E116" s="42" t="s">
        <v>277</v>
      </c>
      <c r="F116" s="42"/>
      <c r="G116" s="42" t="s">
        <v>279</v>
      </c>
      <c r="H116" s="41"/>
      <c r="I116" s="45">
        <v>1</v>
      </c>
      <c r="J116" s="45">
        <v>0</v>
      </c>
      <c r="K116" s="45">
        <v>0</v>
      </c>
    </row>
    <row r="117" spans="1:11" x14ac:dyDescent="0.25">
      <c r="A117" s="39">
        <v>112</v>
      </c>
      <c r="B117" s="40" t="s">
        <v>242</v>
      </c>
      <c r="C117" s="41" t="s">
        <v>243</v>
      </c>
      <c r="D117" s="42" t="s">
        <v>135</v>
      </c>
      <c r="E117" s="42" t="s">
        <v>277</v>
      </c>
      <c r="F117" s="42"/>
      <c r="G117" s="42" t="s">
        <v>278</v>
      </c>
      <c r="H117" s="41"/>
      <c r="I117" s="45">
        <v>1</v>
      </c>
      <c r="J117" s="45">
        <v>1</v>
      </c>
      <c r="K117" s="45">
        <v>1</v>
      </c>
    </row>
    <row r="118" spans="1:11" x14ac:dyDescent="0.25">
      <c r="A118" s="39">
        <v>113</v>
      </c>
      <c r="B118" s="40" t="s">
        <v>244</v>
      </c>
      <c r="C118" s="41" t="s">
        <v>245</v>
      </c>
      <c r="D118" s="42" t="s">
        <v>135</v>
      </c>
      <c r="E118" s="42" t="s">
        <v>282</v>
      </c>
      <c r="F118" s="42"/>
      <c r="G118" s="42" t="s">
        <v>278</v>
      </c>
      <c r="H118" s="41"/>
      <c r="I118" s="45">
        <v>0</v>
      </c>
      <c r="J118" s="45">
        <v>1</v>
      </c>
      <c r="K118" s="45">
        <v>1</v>
      </c>
    </row>
    <row r="119" spans="1:11" x14ac:dyDescent="0.25">
      <c r="A119" s="39">
        <v>114</v>
      </c>
      <c r="B119" s="40" t="s">
        <v>246</v>
      </c>
      <c r="C119" s="41" t="s">
        <v>247</v>
      </c>
      <c r="D119" s="42" t="s">
        <v>50</v>
      </c>
      <c r="E119" s="42" t="s">
        <v>277</v>
      </c>
      <c r="F119" s="42"/>
      <c r="G119" s="42" t="s">
        <v>279</v>
      </c>
      <c r="H119" s="41"/>
      <c r="I119" s="45">
        <v>1</v>
      </c>
      <c r="J119" s="45">
        <v>1</v>
      </c>
      <c r="K119" s="45">
        <v>1</v>
      </c>
    </row>
    <row r="120" spans="1:11" x14ac:dyDescent="0.25">
      <c r="A120" s="39">
        <v>115</v>
      </c>
      <c r="B120" s="40" t="s">
        <v>248</v>
      </c>
      <c r="C120" s="41" t="s">
        <v>249</v>
      </c>
      <c r="D120" s="42" t="s">
        <v>50</v>
      </c>
      <c r="E120" s="42" t="s">
        <v>280</v>
      </c>
      <c r="F120" s="42"/>
      <c r="G120" s="42" t="s">
        <v>279</v>
      </c>
      <c r="H120" s="41"/>
      <c r="I120" s="45">
        <v>1</v>
      </c>
      <c r="J120" s="45">
        <v>1</v>
      </c>
      <c r="K120" s="45">
        <v>1</v>
      </c>
    </row>
    <row r="121" spans="1:11" x14ac:dyDescent="0.25">
      <c r="A121" s="39">
        <v>116</v>
      </c>
      <c r="B121" s="40" t="s">
        <v>250</v>
      </c>
      <c r="C121" s="41" t="s">
        <v>251</v>
      </c>
      <c r="D121" s="42" t="s">
        <v>50</v>
      </c>
      <c r="E121" s="42" t="s">
        <v>280</v>
      </c>
      <c r="F121" s="42"/>
      <c r="G121" s="42" t="s">
        <v>279</v>
      </c>
      <c r="H121" s="41"/>
      <c r="I121" s="45">
        <v>1</v>
      </c>
      <c r="J121" s="45">
        <v>1</v>
      </c>
      <c r="K121" s="45">
        <v>1</v>
      </c>
    </row>
    <row r="122" spans="1:11" x14ac:dyDescent="0.25">
      <c r="A122" s="39">
        <v>117</v>
      </c>
      <c r="B122" s="40" t="s">
        <v>252</v>
      </c>
      <c r="C122" s="41" t="s">
        <v>253</v>
      </c>
      <c r="D122" s="42" t="s">
        <v>50</v>
      </c>
      <c r="E122" s="42" t="s">
        <v>277</v>
      </c>
      <c r="F122" s="42"/>
      <c r="G122" s="42" t="s">
        <v>279</v>
      </c>
      <c r="H122" s="41"/>
      <c r="I122" s="45">
        <v>1</v>
      </c>
      <c r="J122" s="45">
        <v>1</v>
      </c>
      <c r="K122" s="45">
        <v>1</v>
      </c>
    </row>
    <row r="123" spans="1:11" x14ac:dyDescent="0.25">
      <c r="A123" s="39">
        <v>118</v>
      </c>
      <c r="B123" s="40" t="s">
        <v>254</v>
      </c>
      <c r="C123" s="41" t="s">
        <v>255</v>
      </c>
      <c r="D123" s="42" t="s">
        <v>150</v>
      </c>
      <c r="E123" s="42" t="s">
        <v>277</v>
      </c>
      <c r="F123" s="42"/>
      <c r="G123" s="42" t="s">
        <v>279</v>
      </c>
      <c r="H123" s="41"/>
      <c r="I123" s="45">
        <v>1</v>
      </c>
      <c r="J123" s="45">
        <v>0</v>
      </c>
      <c r="K123" s="45">
        <v>1</v>
      </c>
    </row>
    <row r="124" spans="1:11" x14ac:dyDescent="0.25">
      <c r="A124" s="39">
        <v>119</v>
      </c>
      <c r="B124" s="40" t="s">
        <v>256</v>
      </c>
      <c r="C124" s="41" t="s">
        <v>257</v>
      </c>
      <c r="D124" s="42" t="s">
        <v>50</v>
      </c>
      <c r="E124" s="42" t="s">
        <v>277</v>
      </c>
      <c r="F124" s="42"/>
      <c r="G124" s="42" t="s">
        <v>279</v>
      </c>
      <c r="H124" s="41"/>
      <c r="I124" s="45">
        <v>1</v>
      </c>
      <c r="J124" s="45">
        <v>1</v>
      </c>
      <c r="K124" s="45">
        <v>1</v>
      </c>
    </row>
    <row r="125" spans="1:11" x14ac:dyDescent="0.25">
      <c r="A125" s="39">
        <v>120</v>
      </c>
      <c r="B125" s="40" t="s">
        <v>258</v>
      </c>
      <c r="C125" s="41" t="s">
        <v>259</v>
      </c>
      <c r="D125" s="42" t="s">
        <v>93</v>
      </c>
      <c r="E125" s="42" t="s">
        <v>277</v>
      </c>
      <c r="F125" s="42"/>
      <c r="G125" s="42" t="s">
        <v>279</v>
      </c>
      <c r="H125" s="41"/>
      <c r="I125" s="45">
        <v>1</v>
      </c>
      <c r="J125" s="45">
        <v>1</v>
      </c>
      <c r="K125" s="45">
        <v>1</v>
      </c>
    </row>
    <row r="126" spans="1:11" x14ac:dyDescent="0.25">
      <c r="A126" s="39">
        <v>121</v>
      </c>
      <c r="B126" s="40" t="s">
        <v>260</v>
      </c>
      <c r="C126" s="41" t="s">
        <v>261</v>
      </c>
      <c r="D126" s="42" t="s">
        <v>110</v>
      </c>
      <c r="E126" s="42" t="s">
        <v>282</v>
      </c>
      <c r="F126" s="42"/>
      <c r="G126" s="42" t="s">
        <v>279</v>
      </c>
      <c r="H126" s="41"/>
      <c r="I126" s="45">
        <v>1</v>
      </c>
      <c r="J126" s="45">
        <v>1</v>
      </c>
      <c r="K126" s="45">
        <v>1</v>
      </c>
    </row>
    <row r="127" spans="1:11" x14ac:dyDescent="0.25">
      <c r="A127" s="39">
        <v>122</v>
      </c>
      <c r="B127" s="40" t="s">
        <v>262</v>
      </c>
      <c r="C127" s="41" t="s">
        <v>263</v>
      </c>
      <c r="D127" s="42" t="s">
        <v>6</v>
      </c>
      <c r="E127" s="42" t="s">
        <v>277</v>
      </c>
      <c r="F127" s="42"/>
      <c r="G127" s="42" t="s">
        <v>279</v>
      </c>
      <c r="H127" s="41"/>
      <c r="I127" s="45">
        <v>1</v>
      </c>
      <c r="J127" s="45">
        <v>1</v>
      </c>
      <c r="K127" s="45">
        <v>1</v>
      </c>
    </row>
    <row r="128" spans="1:11" x14ac:dyDescent="0.25">
      <c r="A128" s="39">
        <v>123</v>
      </c>
      <c r="B128" s="40" t="s">
        <v>264</v>
      </c>
      <c r="C128" s="41" t="s">
        <v>265</v>
      </c>
      <c r="D128" s="42" t="s">
        <v>50</v>
      </c>
      <c r="E128" s="42" t="s">
        <v>277</v>
      </c>
      <c r="F128" s="42"/>
      <c r="G128" s="42" t="s">
        <v>279</v>
      </c>
      <c r="H128" s="41"/>
      <c r="I128" s="45">
        <v>1</v>
      </c>
      <c r="J128" s="45">
        <v>1</v>
      </c>
      <c r="K128" s="45">
        <v>1</v>
      </c>
    </row>
    <row r="129" spans="1:11" x14ac:dyDescent="0.25">
      <c r="A129" s="39">
        <v>124</v>
      </c>
      <c r="B129" s="40" t="s">
        <v>266</v>
      </c>
      <c r="C129" s="41" t="s">
        <v>267</v>
      </c>
      <c r="D129" s="42" t="s">
        <v>50</v>
      </c>
      <c r="E129" s="42" t="s">
        <v>277</v>
      </c>
      <c r="F129" s="42"/>
      <c r="G129" s="42" t="s">
        <v>279</v>
      </c>
      <c r="H129" s="41"/>
      <c r="I129" s="45">
        <v>1</v>
      </c>
      <c r="J129" s="45">
        <v>1</v>
      </c>
      <c r="K129" s="45">
        <v>1</v>
      </c>
    </row>
    <row r="130" spans="1:11" x14ac:dyDescent="0.25">
      <c r="A130" s="39">
        <v>125</v>
      </c>
      <c r="B130" s="40" t="s">
        <v>268</v>
      </c>
      <c r="C130" s="41" t="s">
        <v>269</v>
      </c>
      <c r="D130" s="42" t="s">
        <v>18</v>
      </c>
      <c r="E130" s="42" t="s">
        <v>277</v>
      </c>
      <c r="F130" s="42"/>
      <c r="G130" s="42" t="s">
        <v>279</v>
      </c>
      <c r="H130" s="41"/>
      <c r="I130" s="45">
        <v>1</v>
      </c>
      <c r="J130" s="45">
        <v>1</v>
      </c>
      <c r="K130" s="45">
        <v>1</v>
      </c>
    </row>
    <row r="131" spans="1:11" x14ac:dyDescent="0.25">
      <c r="A131" s="39">
        <v>126</v>
      </c>
      <c r="B131" s="40" t="s">
        <v>270</v>
      </c>
      <c r="C131" s="41" t="s">
        <v>271</v>
      </c>
      <c r="D131" s="42" t="s">
        <v>50</v>
      </c>
      <c r="E131" s="42" t="s">
        <v>280</v>
      </c>
      <c r="F131" s="42"/>
      <c r="G131" s="42" t="s">
        <v>279</v>
      </c>
      <c r="H131" s="41"/>
      <c r="I131" s="45">
        <v>1</v>
      </c>
      <c r="J131" s="45">
        <v>1</v>
      </c>
      <c r="K131" s="45">
        <v>1</v>
      </c>
    </row>
    <row r="132" spans="1:11" x14ac:dyDescent="0.25">
      <c r="A132" s="39">
        <v>127</v>
      </c>
      <c r="B132" s="40" t="s">
        <v>272</v>
      </c>
      <c r="C132" s="41" t="s">
        <v>273</v>
      </c>
      <c r="D132" s="42" t="s">
        <v>50</v>
      </c>
      <c r="E132" s="42" t="s">
        <v>277</v>
      </c>
      <c r="F132" s="42"/>
      <c r="G132" s="42" t="s">
        <v>279</v>
      </c>
      <c r="H132" s="41"/>
      <c r="I132" s="45">
        <v>0</v>
      </c>
      <c r="J132" s="45">
        <v>1</v>
      </c>
      <c r="K132" s="45">
        <v>1</v>
      </c>
    </row>
    <row r="133" spans="1:11" x14ac:dyDescent="0.25">
      <c r="A133" s="39">
        <v>128</v>
      </c>
      <c r="B133" s="40" t="s">
        <v>274</v>
      </c>
      <c r="C133" s="41" t="s">
        <v>275</v>
      </c>
      <c r="D133" s="42" t="s">
        <v>50</v>
      </c>
      <c r="E133" s="42" t="s">
        <v>277</v>
      </c>
      <c r="F133" s="42"/>
      <c r="G133" s="42" t="s">
        <v>279</v>
      </c>
      <c r="H133" s="41"/>
      <c r="I133" s="45">
        <v>0</v>
      </c>
      <c r="J133" s="45">
        <v>1</v>
      </c>
      <c r="K133" s="45">
        <v>1</v>
      </c>
    </row>
    <row r="134" spans="1:11" x14ac:dyDescent="0.25">
      <c r="A134" s="46" t="s">
        <v>276</v>
      </c>
      <c r="B134" s="47"/>
      <c r="C134" s="47"/>
      <c r="D134" s="47"/>
      <c r="E134" s="47"/>
      <c r="F134" s="47"/>
      <c r="G134" s="47"/>
      <c r="H134" s="48"/>
      <c r="I134" s="49">
        <f>SUM(I6:I133)</f>
        <v>119</v>
      </c>
      <c r="J134" s="49">
        <f t="shared" ref="J134:K134" si="0">SUM(J6:J133)</f>
        <v>98</v>
      </c>
      <c r="K134" s="49">
        <f t="shared" si="0"/>
        <v>97</v>
      </c>
    </row>
    <row r="135" spans="1:11" x14ac:dyDescent="0.25">
      <c r="A135" s="46" t="s">
        <v>301</v>
      </c>
      <c r="B135" s="47"/>
      <c r="C135" s="47"/>
      <c r="D135" s="47"/>
      <c r="E135" s="47"/>
      <c r="F135" s="47"/>
      <c r="G135" s="47"/>
      <c r="H135" s="48"/>
      <c r="I135" s="50">
        <v>4.46</v>
      </c>
      <c r="J135" s="50">
        <v>4.3600000000000003</v>
      </c>
      <c r="K135" s="50">
        <v>4.34</v>
      </c>
    </row>
    <row r="136" spans="1:11" x14ac:dyDescent="0.25">
      <c r="A136" s="46" t="s">
        <v>302</v>
      </c>
      <c r="B136" s="47"/>
      <c r="C136" s="47"/>
      <c r="D136" s="47"/>
      <c r="E136" s="47"/>
      <c r="F136" s="47"/>
      <c r="G136" s="47"/>
      <c r="H136" s="48"/>
      <c r="I136" s="50">
        <v>0.02</v>
      </c>
      <c r="J136" s="50">
        <v>0.02</v>
      </c>
      <c r="K136" s="50">
        <v>0.02</v>
      </c>
    </row>
    <row r="137" spans="1:11" x14ac:dyDescent="0.25">
      <c r="A137" s="46" t="s">
        <v>303</v>
      </c>
      <c r="B137" s="47"/>
      <c r="C137" s="47"/>
      <c r="D137" s="47"/>
      <c r="E137" s="47"/>
      <c r="F137" s="47"/>
      <c r="G137" s="47"/>
      <c r="H137" s="48"/>
      <c r="I137" s="50">
        <v>0.75</v>
      </c>
      <c r="J137" s="50">
        <v>0.73</v>
      </c>
      <c r="K137" s="50">
        <v>0.77</v>
      </c>
    </row>
    <row r="138" spans="1:11" x14ac:dyDescent="0.25">
      <c r="A138" s="46" t="s">
        <v>304</v>
      </c>
      <c r="B138" s="47"/>
      <c r="C138" s="47"/>
      <c r="D138" s="47"/>
      <c r="E138" s="47"/>
      <c r="F138" s="47"/>
      <c r="G138" s="47"/>
      <c r="H138" s="48"/>
      <c r="I138" s="50">
        <v>19.190000000000001</v>
      </c>
      <c r="J138" s="50">
        <v>16.25</v>
      </c>
      <c r="K138" s="50">
        <v>17.04</v>
      </c>
    </row>
    <row r="139" spans="1:11" x14ac:dyDescent="0.25">
      <c r="A139" s="11"/>
    </row>
  </sheetData>
  <mergeCells count="15">
    <mergeCell ref="A2:K2"/>
    <mergeCell ref="A135:H135"/>
    <mergeCell ref="A136:H136"/>
    <mergeCell ref="A137:H137"/>
    <mergeCell ref="A138:H138"/>
    <mergeCell ref="E4:E5"/>
    <mergeCell ref="F4:F5"/>
    <mergeCell ref="G4:G5"/>
    <mergeCell ref="H4:H5"/>
    <mergeCell ref="A134:H134"/>
    <mergeCell ref="A4:A5"/>
    <mergeCell ref="B4:B5"/>
    <mergeCell ref="C4:C5"/>
    <mergeCell ref="D4:D5"/>
    <mergeCell ref="I4:K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9"/>
  <sheetViews>
    <sheetView topLeftCell="A25" workbookViewId="0">
      <selection activeCell="I12" sqref="I12"/>
    </sheetView>
  </sheetViews>
  <sheetFormatPr defaultRowHeight="15" x14ac:dyDescent="0.25"/>
  <cols>
    <col min="1" max="1" width="5.140625" style="1" customWidth="1"/>
    <col min="2" max="2" width="28.85546875" style="1" bestFit="1" customWidth="1"/>
    <col min="3" max="3" width="27.42578125" style="1" bestFit="1" customWidth="1"/>
    <col min="4" max="4" width="9.140625" style="1"/>
    <col min="5" max="5" width="9.140625" style="51"/>
    <col min="6" max="8" width="5.85546875" style="1" customWidth="1"/>
    <col min="9" max="14" width="6.140625" style="1" customWidth="1"/>
    <col min="15" max="15" width="9.7109375" customWidth="1"/>
    <col min="16" max="16" width="9.5703125" customWidth="1"/>
    <col min="17" max="17" width="10.5703125" customWidth="1"/>
    <col min="19" max="19" width="9.7109375" customWidth="1"/>
    <col min="20" max="20" width="9.5703125" customWidth="1"/>
    <col min="21" max="21" width="10.5703125" customWidth="1"/>
    <col min="23" max="23" width="9.7109375" customWidth="1"/>
    <col min="24" max="24" width="9.5703125" customWidth="1"/>
    <col min="25" max="25" width="10.5703125" customWidth="1"/>
  </cols>
  <sheetData>
    <row r="1" spans="1:26" x14ac:dyDescent="0.25">
      <c r="O1" s="19"/>
      <c r="P1" s="19"/>
      <c r="Q1" s="19"/>
    </row>
    <row r="2" spans="1:26" x14ac:dyDescent="0.25">
      <c r="A2" s="12" t="s">
        <v>298</v>
      </c>
      <c r="C2" s="13"/>
      <c r="D2" s="13"/>
      <c r="E2" s="13"/>
      <c r="F2" s="13"/>
      <c r="G2" s="13"/>
      <c r="H2" s="13"/>
      <c r="I2" s="13"/>
      <c r="J2" s="13"/>
      <c r="K2" s="13"/>
    </row>
    <row r="3" spans="1:26" x14ac:dyDescent="0.25">
      <c r="O3" s="17" t="s">
        <v>297</v>
      </c>
      <c r="P3" s="17"/>
      <c r="Q3" s="17"/>
      <c r="R3" s="17"/>
      <c r="S3" s="17" t="s">
        <v>299</v>
      </c>
      <c r="T3" s="17"/>
      <c r="U3" s="17"/>
      <c r="V3" s="17"/>
      <c r="W3" s="17" t="s">
        <v>300</v>
      </c>
      <c r="X3" s="17"/>
      <c r="Y3" s="17"/>
      <c r="Z3" s="17"/>
    </row>
    <row r="4" spans="1:26" x14ac:dyDescent="0.25">
      <c r="A4" s="20" t="s">
        <v>0</v>
      </c>
      <c r="B4" s="21" t="s">
        <v>1</v>
      </c>
      <c r="C4" s="21" t="s">
        <v>2</v>
      </c>
      <c r="D4" s="22" t="s">
        <v>3</v>
      </c>
      <c r="E4" s="23" t="s">
        <v>287</v>
      </c>
      <c r="F4" s="23" t="s">
        <v>288</v>
      </c>
      <c r="G4" s="23" t="s">
        <v>289</v>
      </c>
      <c r="H4" s="23" t="s">
        <v>290</v>
      </c>
      <c r="I4" s="22" t="s">
        <v>291</v>
      </c>
      <c r="J4" s="22"/>
      <c r="K4" s="22"/>
      <c r="L4" s="22" t="s">
        <v>292</v>
      </c>
      <c r="M4" s="22"/>
      <c r="N4" s="22"/>
      <c r="O4" s="24" t="s">
        <v>293</v>
      </c>
      <c r="P4" s="24" t="s">
        <v>294</v>
      </c>
      <c r="Q4" s="24" t="s">
        <v>295</v>
      </c>
      <c r="R4" s="24" t="s">
        <v>296</v>
      </c>
      <c r="S4" s="24" t="s">
        <v>293</v>
      </c>
      <c r="T4" s="24" t="s">
        <v>294</v>
      </c>
      <c r="U4" s="24" t="s">
        <v>295</v>
      </c>
      <c r="V4" s="24" t="s">
        <v>296</v>
      </c>
      <c r="W4" s="24" t="s">
        <v>293</v>
      </c>
      <c r="X4" s="24" t="s">
        <v>294</v>
      </c>
      <c r="Y4" s="24" t="s">
        <v>295</v>
      </c>
      <c r="Z4" s="24" t="s">
        <v>296</v>
      </c>
    </row>
    <row r="5" spans="1:26" x14ac:dyDescent="0.25">
      <c r="A5" s="20"/>
      <c r="B5" s="21"/>
      <c r="C5" s="21"/>
      <c r="D5" s="22"/>
      <c r="E5" s="25"/>
      <c r="F5" s="25"/>
      <c r="G5" s="25"/>
      <c r="H5" s="25"/>
      <c r="I5" s="26">
        <v>1</v>
      </c>
      <c r="J5" s="26">
        <v>2</v>
      </c>
      <c r="K5" s="26">
        <v>3</v>
      </c>
      <c r="L5" s="26">
        <v>1</v>
      </c>
      <c r="M5" s="26">
        <v>2</v>
      </c>
      <c r="N5" s="26">
        <v>3</v>
      </c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x14ac:dyDescent="0.25">
      <c r="A6" s="2">
        <v>1</v>
      </c>
      <c r="B6" s="3" t="s">
        <v>4</v>
      </c>
      <c r="C6" s="4" t="s">
        <v>5</v>
      </c>
      <c r="D6" s="5" t="s">
        <v>6</v>
      </c>
      <c r="E6" s="5" t="s">
        <v>277</v>
      </c>
      <c r="F6" s="14"/>
      <c r="G6" s="5" t="s">
        <v>278</v>
      </c>
      <c r="H6" s="15"/>
      <c r="I6" s="6">
        <v>1</v>
      </c>
      <c r="J6" s="6">
        <v>1</v>
      </c>
      <c r="K6" s="6">
        <v>1</v>
      </c>
      <c r="L6" s="6">
        <v>2</v>
      </c>
      <c r="M6" s="6">
        <v>3</v>
      </c>
      <c r="N6" s="6">
        <v>2</v>
      </c>
      <c r="O6" s="8">
        <f>-((L6/375)*(LN((L6/375))))</f>
        <v>2.7913487175522479E-2</v>
      </c>
      <c r="P6" s="9">
        <f>(L6/375)^2</f>
        <v>2.8444444444444444E-5</v>
      </c>
      <c r="Q6" s="8">
        <f>(O6/(LN(375)))</f>
        <v>4.709606135324125E-3</v>
      </c>
      <c r="R6" s="10"/>
      <c r="S6" s="8">
        <f>-((M6/391)*(LN((M6/391))))</f>
        <v>3.7366459882229586E-2</v>
      </c>
      <c r="T6" s="9">
        <f>(M6/391)^2</f>
        <v>5.8869316658054306E-5</v>
      </c>
      <c r="U6" s="8">
        <f>(S6/(LN(391)))</f>
        <v>6.2603938133503059E-3</v>
      </c>
      <c r="V6" s="10"/>
      <c r="W6" s="8">
        <f>-((N6/280)*(LN((N6/280))))</f>
        <v>3.529744587578075E-2</v>
      </c>
      <c r="X6" s="9">
        <f>(N6/280)^2</f>
        <v>5.1020408163265301E-5</v>
      </c>
      <c r="Y6" s="8">
        <f>(W6/(LN(280)))</f>
        <v>6.2641994398385239E-3</v>
      </c>
      <c r="Z6" s="10"/>
    </row>
    <row r="7" spans="1:26" x14ac:dyDescent="0.25">
      <c r="A7" s="2">
        <v>2</v>
      </c>
      <c r="B7" s="3" t="s">
        <v>7</v>
      </c>
      <c r="C7" s="4" t="s">
        <v>8</v>
      </c>
      <c r="D7" s="5" t="s">
        <v>9</v>
      </c>
      <c r="E7" s="5" t="s">
        <v>277</v>
      </c>
      <c r="F7" s="5"/>
      <c r="G7" s="5" t="s">
        <v>278</v>
      </c>
      <c r="H7" s="4"/>
      <c r="I7" s="6">
        <v>0</v>
      </c>
      <c r="J7" s="6">
        <v>0</v>
      </c>
      <c r="K7" s="6">
        <v>1</v>
      </c>
      <c r="L7" s="6"/>
      <c r="M7" s="6"/>
      <c r="N7" s="6">
        <v>1</v>
      </c>
      <c r="O7" s="8"/>
      <c r="P7" s="9"/>
      <c r="Q7" s="8"/>
      <c r="R7" s="10"/>
      <c r="S7" s="8"/>
      <c r="T7" s="9"/>
      <c r="U7" s="8"/>
      <c r="V7" s="10"/>
      <c r="W7" s="8">
        <f>-((N7/280)*(LN((N7/280))))</f>
        <v>2.0124248582747317E-2</v>
      </c>
      <c r="X7" s="9">
        <f>(N7/280)^2</f>
        <v>1.2755102040816325E-5</v>
      </c>
      <c r="Y7" s="8">
        <f>(W7/(LN(280)))</f>
        <v>3.5714285714285709E-3</v>
      </c>
      <c r="Z7" s="10"/>
    </row>
    <row r="8" spans="1:26" x14ac:dyDescent="0.25">
      <c r="A8" s="2">
        <v>3</v>
      </c>
      <c r="B8" s="3" t="s">
        <v>10</v>
      </c>
      <c r="C8" s="4" t="s">
        <v>11</v>
      </c>
      <c r="D8" s="5" t="s">
        <v>6</v>
      </c>
      <c r="E8" s="5" t="s">
        <v>277</v>
      </c>
      <c r="F8" s="5"/>
      <c r="G8" s="5" t="s">
        <v>278</v>
      </c>
      <c r="H8" s="4"/>
      <c r="I8" s="6">
        <v>1</v>
      </c>
      <c r="J8" s="6">
        <v>1</v>
      </c>
      <c r="K8" s="6">
        <v>0</v>
      </c>
      <c r="L8" s="6">
        <v>3</v>
      </c>
      <c r="M8" s="6">
        <v>4</v>
      </c>
      <c r="N8" s="6"/>
      <c r="O8" s="8">
        <f t="shared" ref="O8:O23" si="0">-((L8/375)*(LN((L8/375))))</f>
        <v>3.8626509898418412E-2</v>
      </c>
      <c r="P8" s="9">
        <f t="shared" ref="P8:P23" si="1">(L8/375)^2</f>
        <v>6.3999999999999997E-5</v>
      </c>
      <c r="Q8" s="8">
        <f t="shared" ref="Q8:Q23" si="2">(O8/(LN(375)))</f>
        <v>6.5171236707132893E-3</v>
      </c>
      <c r="R8" s="10"/>
      <c r="S8" s="8">
        <f t="shared" ref="S8:S71" si="3">-((M8/391)*(LN((M8/391))))</f>
        <v>4.6878907405273403E-2</v>
      </c>
      <c r="T8" s="9">
        <f t="shared" ref="T8:T11" si="4">(M8/391)^2</f>
        <v>1.0465656294765211E-4</v>
      </c>
      <c r="U8" s="8">
        <f t="shared" ref="U8:U11" si="5">(S8/(LN(391)))</f>
        <v>7.8541136308223382E-3</v>
      </c>
      <c r="V8" s="10"/>
      <c r="W8" s="8"/>
      <c r="X8" s="9"/>
      <c r="Y8" s="8"/>
      <c r="Z8" s="10"/>
    </row>
    <row r="9" spans="1:26" x14ac:dyDescent="0.25">
      <c r="A9" s="2">
        <v>4</v>
      </c>
      <c r="B9" s="3" t="s">
        <v>12</v>
      </c>
      <c r="C9" s="4" t="s">
        <v>13</v>
      </c>
      <c r="D9" s="5" t="s">
        <v>6</v>
      </c>
      <c r="E9" s="5" t="s">
        <v>277</v>
      </c>
      <c r="F9" s="5"/>
      <c r="G9" s="5" t="s">
        <v>278</v>
      </c>
      <c r="H9" s="4"/>
      <c r="I9" s="6">
        <v>1</v>
      </c>
      <c r="J9" s="6">
        <v>1</v>
      </c>
      <c r="K9" s="6">
        <v>1</v>
      </c>
      <c r="L9" s="6">
        <v>1</v>
      </c>
      <c r="M9" s="6">
        <v>2</v>
      </c>
      <c r="N9" s="6">
        <v>1</v>
      </c>
      <c r="O9" s="8">
        <f t="shared" si="0"/>
        <v>1.5805136069254429E-2</v>
      </c>
      <c r="P9" s="9">
        <f t="shared" si="1"/>
        <v>7.111111111111111E-6</v>
      </c>
      <c r="Q9" s="8">
        <f t="shared" si="2"/>
        <v>2.666666666666667E-3</v>
      </c>
      <c r="R9" s="10"/>
      <c r="S9" s="8">
        <f t="shared" si="3"/>
        <v>2.6984963577623637E-2</v>
      </c>
      <c r="T9" s="9">
        <f t="shared" si="4"/>
        <v>2.6164140736913028E-5</v>
      </c>
      <c r="U9" s="8">
        <f t="shared" si="5"/>
        <v>4.5210731647388333E-3</v>
      </c>
      <c r="V9" s="10"/>
      <c r="W9" s="8">
        <f t="shared" ref="W9:W70" si="6">-((N9/280)*(LN((N9/280))))</f>
        <v>2.0124248582747317E-2</v>
      </c>
      <c r="X9" s="9">
        <f t="shared" ref="X9:X70" si="7">(N9/280)^2</f>
        <v>1.2755102040816325E-5</v>
      </c>
      <c r="Y9" s="8">
        <f t="shared" ref="Y9:Y70" si="8">(W9/(LN(280)))</f>
        <v>3.5714285714285709E-3</v>
      </c>
      <c r="Z9" s="10"/>
    </row>
    <row r="10" spans="1:26" x14ac:dyDescent="0.25">
      <c r="A10" s="2">
        <v>5</v>
      </c>
      <c r="B10" s="3" t="s">
        <v>14</v>
      </c>
      <c r="C10" s="4" t="s">
        <v>15</v>
      </c>
      <c r="D10" s="5" t="s">
        <v>6</v>
      </c>
      <c r="E10" s="5" t="s">
        <v>277</v>
      </c>
      <c r="F10" s="5"/>
      <c r="G10" s="5" t="s">
        <v>278</v>
      </c>
      <c r="H10" s="4"/>
      <c r="I10" s="6">
        <v>1</v>
      </c>
      <c r="J10" s="6">
        <v>1</v>
      </c>
      <c r="K10" s="6">
        <v>1</v>
      </c>
      <c r="L10" s="6">
        <v>1</v>
      </c>
      <c r="M10" s="6">
        <v>2</v>
      </c>
      <c r="N10" s="6">
        <v>1</v>
      </c>
      <c r="O10" s="8">
        <f t="shared" si="0"/>
        <v>1.5805136069254429E-2</v>
      </c>
      <c r="P10" s="9">
        <f t="shared" si="1"/>
        <v>7.111111111111111E-6</v>
      </c>
      <c r="Q10" s="8">
        <f t="shared" si="2"/>
        <v>2.666666666666667E-3</v>
      </c>
      <c r="R10" s="10"/>
      <c r="S10" s="8">
        <f t="shared" si="3"/>
        <v>2.6984963577623637E-2</v>
      </c>
      <c r="T10" s="9">
        <f t="shared" si="4"/>
        <v>2.6164140736913028E-5</v>
      </c>
      <c r="U10" s="8">
        <f t="shared" si="5"/>
        <v>4.5210731647388333E-3</v>
      </c>
      <c r="V10" s="10"/>
      <c r="W10" s="8">
        <f t="shared" si="6"/>
        <v>2.0124248582747317E-2</v>
      </c>
      <c r="X10" s="9">
        <f t="shared" si="7"/>
        <v>1.2755102040816325E-5</v>
      </c>
      <c r="Y10" s="8">
        <f t="shared" si="8"/>
        <v>3.5714285714285709E-3</v>
      </c>
      <c r="Z10" s="10"/>
    </row>
    <row r="11" spans="1:26" x14ac:dyDescent="0.25">
      <c r="A11" s="2">
        <v>6</v>
      </c>
      <c r="B11" s="3" t="s">
        <v>16</v>
      </c>
      <c r="C11" s="4" t="s">
        <v>17</v>
      </c>
      <c r="D11" s="5" t="s">
        <v>18</v>
      </c>
      <c r="E11" s="5" t="s">
        <v>277</v>
      </c>
      <c r="F11" s="5"/>
      <c r="G11" s="5"/>
      <c r="H11" s="4"/>
      <c r="I11" s="6">
        <v>1</v>
      </c>
      <c r="J11" s="6">
        <v>1</v>
      </c>
      <c r="K11" s="6">
        <v>1</v>
      </c>
      <c r="L11" s="6">
        <v>4</v>
      </c>
      <c r="M11" s="6">
        <v>2</v>
      </c>
      <c r="N11" s="6">
        <v>1</v>
      </c>
      <c r="O11" s="8">
        <f t="shared" si="0"/>
        <v>4.8433404425072213E-2</v>
      </c>
      <c r="P11" s="9">
        <f t="shared" si="1"/>
        <v>1.1377777777777778E-4</v>
      </c>
      <c r="Q11" s="8">
        <f t="shared" si="2"/>
        <v>8.1717578746298338E-3</v>
      </c>
      <c r="R11" s="10"/>
      <c r="S11" s="8">
        <f t="shared" si="3"/>
        <v>2.6984963577623637E-2</v>
      </c>
      <c r="T11" s="9">
        <f t="shared" si="4"/>
        <v>2.6164140736913028E-5</v>
      </c>
      <c r="U11" s="8">
        <f t="shared" si="5"/>
        <v>4.5210731647388333E-3</v>
      </c>
      <c r="V11" s="10"/>
      <c r="W11" s="8">
        <f t="shared" si="6"/>
        <v>2.0124248582747317E-2</v>
      </c>
      <c r="X11" s="9">
        <f t="shared" si="7"/>
        <v>1.2755102040816325E-5</v>
      </c>
      <c r="Y11" s="8">
        <f t="shared" si="8"/>
        <v>3.5714285714285709E-3</v>
      </c>
      <c r="Z11" s="10"/>
    </row>
    <row r="12" spans="1:26" x14ac:dyDescent="0.25">
      <c r="A12" s="2">
        <v>7</v>
      </c>
      <c r="B12" s="3" t="s">
        <v>19</v>
      </c>
      <c r="C12" s="4" t="s">
        <v>20</v>
      </c>
      <c r="D12" s="5" t="s">
        <v>6</v>
      </c>
      <c r="E12" s="5" t="s">
        <v>277</v>
      </c>
      <c r="F12" s="5"/>
      <c r="G12" s="5" t="s">
        <v>279</v>
      </c>
      <c r="H12" s="4"/>
      <c r="I12" s="6">
        <v>1</v>
      </c>
      <c r="J12" s="6">
        <v>0</v>
      </c>
      <c r="K12" s="6">
        <v>0</v>
      </c>
      <c r="L12" s="6">
        <v>2</v>
      </c>
      <c r="M12" s="6"/>
      <c r="N12" s="6"/>
      <c r="O12" s="8">
        <f t="shared" si="0"/>
        <v>2.7913487175522479E-2</v>
      </c>
      <c r="P12" s="9">
        <f t="shared" si="1"/>
        <v>2.8444444444444444E-5</v>
      </c>
      <c r="Q12" s="8">
        <f t="shared" si="2"/>
        <v>4.709606135324125E-3</v>
      </c>
      <c r="R12" s="10"/>
      <c r="S12" s="8"/>
      <c r="T12" s="9"/>
      <c r="U12" s="8"/>
      <c r="V12" s="10"/>
      <c r="W12" s="8"/>
      <c r="X12" s="9"/>
      <c r="Y12" s="8"/>
      <c r="Z12" s="10"/>
    </row>
    <row r="13" spans="1:26" x14ac:dyDescent="0.25">
      <c r="A13" s="2">
        <v>8</v>
      </c>
      <c r="B13" s="3" t="s">
        <v>21</v>
      </c>
      <c r="C13" s="4" t="s">
        <v>22</v>
      </c>
      <c r="D13" s="5" t="s">
        <v>23</v>
      </c>
      <c r="E13" s="5" t="s">
        <v>280</v>
      </c>
      <c r="F13" s="5" t="s">
        <v>281</v>
      </c>
      <c r="G13" s="5" t="s">
        <v>278</v>
      </c>
      <c r="H13" s="4"/>
      <c r="I13" s="6">
        <v>1</v>
      </c>
      <c r="J13" s="6">
        <v>1</v>
      </c>
      <c r="K13" s="6">
        <v>1</v>
      </c>
      <c r="L13" s="6">
        <v>8</v>
      </c>
      <c r="M13" s="6">
        <v>12</v>
      </c>
      <c r="N13" s="6">
        <v>5</v>
      </c>
      <c r="O13" s="8">
        <f t="shared" si="0"/>
        <v>8.2079668998198935E-2</v>
      </c>
      <c r="P13" s="9">
        <f t="shared" si="1"/>
        <v>4.551111111111111E-4</v>
      </c>
      <c r="Q13" s="8">
        <f t="shared" si="2"/>
        <v>1.3848606957222839E-2</v>
      </c>
      <c r="R13" s="10"/>
      <c r="S13" s="8">
        <f t="shared" si="3"/>
        <v>0.10691972102907515</v>
      </c>
      <c r="T13" s="9">
        <f t="shared" ref="T13:T14" si="9">(M13/391)^2</f>
        <v>9.4190906652886889E-4</v>
      </c>
      <c r="U13" s="8">
        <f t="shared" ref="U13:U14" si="10">(S13/(LN(391)))</f>
        <v>1.7913379061469264E-2</v>
      </c>
      <c r="V13" s="10"/>
      <c r="W13" s="8">
        <f t="shared" si="6"/>
        <v>7.1881280191699093E-2</v>
      </c>
      <c r="X13" s="9">
        <f t="shared" si="7"/>
        <v>3.1887755102040814E-4</v>
      </c>
      <c r="Y13" s="8">
        <f t="shared" si="8"/>
        <v>1.2756692841072531E-2</v>
      </c>
      <c r="Z13" s="10"/>
    </row>
    <row r="14" spans="1:26" x14ac:dyDescent="0.25">
      <c r="A14" s="2">
        <v>9</v>
      </c>
      <c r="B14" s="3" t="s">
        <v>24</v>
      </c>
      <c r="C14" s="4" t="s">
        <v>25</v>
      </c>
      <c r="D14" s="5" t="s">
        <v>23</v>
      </c>
      <c r="E14" s="5" t="s">
        <v>282</v>
      </c>
      <c r="F14" s="5" t="s">
        <v>281</v>
      </c>
      <c r="G14" s="5" t="s">
        <v>278</v>
      </c>
      <c r="H14" s="4"/>
      <c r="I14" s="6">
        <v>1</v>
      </c>
      <c r="J14" s="6">
        <v>1</v>
      </c>
      <c r="K14" s="6">
        <v>1</v>
      </c>
      <c r="L14" s="6">
        <v>2</v>
      </c>
      <c r="M14" s="6">
        <v>3</v>
      </c>
      <c r="N14" s="6">
        <v>2</v>
      </c>
      <c r="O14" s="8">
        <f t="shared" si="0"/>
        <v>2.7913487175522479E-2</v>
      </c>
      <c r="P14" s="9">
        <f t="shared" si="1"/>
        <v>2.8444444444444444E-5</v>
      </c>
      <c r="Q14" s="8">
        <f t="shared" si="2"/>
        <v>4.709606135324125E-3</v>
      </c>
      <c r="R14" s="10"/>
      <c r="S14" s="8">
        <f t="shared" si="3"/>
        <v>3.7366459882229586E-2</v>
      </c>
      <c r="T14" s="9">
        <f t="shared" si="9"/>
        <v>5.8869316658054306E-5</v>
      </c>
      <c r="U14" s="8">
        <f t="shared" si="10"/>
        <v>6.2603938133503059E-3</v>
      </c>
      <c r="V14" s="10"/>
      <c r="W14" s="8">
        <f t="shared" si="6"/>
        <v>3.529744587578075E-2</v>
      </c>
      <c r="X14" s="9">
        <f t="shared" si="7"/>
        <v>5.1020408163265301E-5</v>
      </c>
      <c r="Y14" s="8">
        <f t="shared" si="8"/>
        <v>6.2641994398385239E-3</v>
      </c>
      <c r="Z14" s="10"/>
    </row>
    <row r="15" spans="1:26" x14ac:dyDescent="0.25">
      <c r="A15" s="2">
        <v>10</v>
      </c>
      <c r="B15" s="3" t="s">
        <v>26</v>
      </c>
      <c r="C15" s="4" t="s">
        <v>27</v>
      </c>
      <c r="D15" s="5" t="s">
        <v>9</v>
      </c>
      <c r="E15" s="5" t="s">
        <v>277</v>
      </c>
      <c r="F15" s="5"/>
      <c r="G15" s="5" t="s">
        <v>278</v>
      </c>
      <c r="H15" s="4"/>
      <c r="I15" s="6">
        <v>1</v>
      </c>
      <c r="J15" s="6">
        <v>0</v>
      </c>
      <c r="K15" s="6">
        <v>0</v>
      </c>
      <c r="L15" s="6">
        <v>4</v>
      </c>
      <c r="M15" s="6"/>
      <c r="N15" s="6"/>
      <c r="O15" s="8">
        <f t="shared" si="0"/>
        <v>4.8433404425072213E-2</v>
      </c>
      <c r="P15" s="9">
        <f t="shared" si="1"/>
        <v>1.1377777777777778E-4</v>
      </c>
      <c r="Q15" s="8">
        <f t="shared" si="2"/>
        <v>8.1717578746298338E-3</v>
      </c>
      <c r="R15" s="10"/>
      <c r="S15" s="8"/>
      <c r="T15" s="9"/>
      <c r="U15" s="8"/>
      <c r="V15" s="10"/>
      <c r="W15" s="8"/>
      <c r="X15" s="9"/>
      <c r="Y15" s="8"/>
      <c r="Z15" s="10"/>
    </row>
    <row r="16" spans="1:26" x14ac:dyDescent="0.25">
      <c r="A16" s="2">
        <v>11</v>
      </c>
      <c r="B16" s="3" t="s">
        <v>28</v>
      </c>
      <c r="C16" s="4" t="s">
        <v>29</v>
      </c>
      <c r="D16" s="5" t="s">
        <v>9</v>
      </c>
      <c r="E16" s="5" t="s">
        <v>277</v>
      </c>
      <c r="F16" s="5"/>
      <c r="G16" s="5" t="s">
        <v>278</v>
      </c>
      <c r="H16" s="4"/>
      <c r="I16" s="6">
        <v>1</v>
      </c>
      <c r="J16" s="6">
        <v>0</v>
      </c>
      <c r="K16" s="6">
        <v>0</v>
      </c>
      <c r="L16" s="6">
        <v>2</v>
      </c>
      <c r="M16" s="6"/>
      <c r="N16" s="6"/>
      <c r="O16" s="8">
        <f t="shared" si="0"/>
        <v>2.7913487175522479E-2</v>
      </c>
      <c r="P16" s="9">
        <f t="shared" si="1"/>
        <v>2.8444444444444444E-5</v>
      </c>
      <c r="Q16" s="8">
        <f t="shared" si="2"/>
        <v>4.709606135324125E-3</v>
      </c>
      <c r="R16" s="10"/>
      <c r="S16" s="8"/>
      <c r="T16" s="9"/>
      <c r="U16" s="8"/>
      <c r="V16" s="10"/>
      <c r="W16" s="8"/>
      <c r="X16" s="9"/>
      <c r="Y16" s="8"/>
      <c r="Z16" s="10"/>
    </row>
    <row r="17" spans="1:26" x14ac:dyDescent="0.25">
      <c r="A17" s="2">
        <v>12</v>
      </c>
      <c r="B17" s="3" t="s">
        <v>30</v>
      </c>
      <c r="C17" s="4" t="s">
        <v>31</v>
      </c>
      <c r="D17" s="5" t="s">
        <v>32</v>
      </c>
      <c r="E17" s="5" t="s">
        <v>277</v>
      </c>
      <c r="F17" s="5"/>
      <c r="G17" s="5" t="s">
        <v>278</v>
      </c>
      <c r="H17" s="4"/>
      <c r="I17" s="6">
        <v>1</v>
      </c>
      <c r="J17" s="6">
        <v>1</v>
      </c>
      <c r="K17" s="6">
        <v>1</v>
      </c>
      <c r="L17" s="6">
        <v>5</v>
      </c>
      <c r="M17" s="6">
        <v>3</v>
      </c>
      <c r="N17" s="6">
        <v>2</v>
      </c>
      <c r="O17" s="8">
        <f t="shared" si="0"/>
        <v>5.7566508180484137E-2</v>
      </c>
      <c r="P17" s="9">
        <f t="shared" si="1"/>
        <v>1.7777777777777781E-4</v>
      </c>
      <c r="Q17" s="8">
        <f t="shared" si="2"/>
        <v>9.7127090718259514E-3</v>
      </c>
      <c r="R17" s="10"/>
      <c r="S17" s="8">
        <f t="shared" si="3"/>
        <v>3.7366459882229586E-2</v>
      </c>
      <c r="T17" s="9">
        <f t="shared" ref="T17:T24" si="11">(M17/391)^2</f>
        <v>5.8869316658054306E-5</v>
      </c>
      <c r="U17" s="8">
        <f t="shared" ref="U17:U24" si="12">(S17/(LN(391)))</f>
        <v>6.2603938133503059E-3</v>
      </c>
      <c r="V17" s="10"/>
      <c r="W17" s="8">
        <f t="shared" si="6"/>
        <v>3.529744587578075E-2</v>
      </c>
      <c r="X17" s="9">
        <f t="shared" si="7"/>
        <v>5.1020408163265301E-5</v>
      </c>
      <c r="Y17" s="8">
        <f t="shared" si="8"/>
        <v>6.2641994398385239E-3</v>
      </c>
      <c r="Z17" s="10"/>
    </row>
    <row r="18" spans="1:26" x14ac:dyDescent="0.25">
      <c r="A18" s="2">
        <v>13</v>
      </c>
      <c r="B18" s="3" t="s">
        <v>33</v>
      </c>
      <c r="C18" s="4" t="s">
        <v>34</v>
      </c>
      <c r="D18" s="5" t="s">
        <v>32</v>
      </c>
      <c r="E18" s="5" t="s">
        <v>277</v>
      </c>
      <c r="F18" s="5"/>
      <c r="G18" s="5" t="s">
        <v>278</v>
      </c>
      <c r="H18" s="4"/>
      <c r="I18" s="6">
        <v>1</v>
      </c>
      <c r="J18" s="6">
        <v>1</v>
      </c>
      <c r="K18" s="6">
        <v>1</v>
      </c>
      <c r="L18" s="6">
        <v>4</v>
      </c>
      <c r="M18" s="6">
        <v>6</v>
      </c>
      <c r="N18" s="6">
        <v>3</v>
      </c>
      <c r="O18" s="8">
        <f t="shared" si="0"/>
        <v>4.8433404425072213E-2</v>
      </c>
      <c r="P18" s="9">
        <f t="shared" si="1"/>
        <v>1.1377777777777778E-4</v>
      </c>
      <c r="Q18" s="8">
        <f t="shared" si="2"/>
        <v>8.1717578746298338E-3</v>
      </c>
      <c r="R18" s="10"/>
      <c r="S18" s="8">
        <f t="shared" si="3"/>
        <v>6.4096390139498374E-2</v>
      </c>
      <c r="T18" s="9">
        <f t="shared" si="11"/>
        <v>2.3547726663221722E-4</v>
      </c>
      <c r="U18" s="8">
        <f t="shared" si="12"/>
        <v>1.0738738578717622E-2</v>
      </c>
      <c r="V18" s="10"/>
      <c r="W18" s="8">
        <f t="shared" si="6"/>
        <v>4.8601899798226503E-2</v>
      </c>
      <c r="X18" s="9">
        <f t="shared" si="7"/>
        <v>1.1479591836734695E-4</v>
      </c>
      <c r="Y18" s="8">
        <f t="shared" si="8"/>
        <v>8.6253264489042671E-3</v>
      </c>
      <c r="Z18" s="10"/>
    </row>
    <row r="19" spans="1:26" x14ac:dyDescent="0.25">
      <c r="A19" s="2">
        <v>14</v>
      </c>
      <c r="B19" s="3" t="s">
        <v>35</v>
      </c>
      <c r="C19" s="4" t="s">
        <v>36</v>
      </c>
      <c r="D19" s="5" t="s">
        <v>32</v>
      </c>
      <c r="E19" s="5" t="s">
        <v>277</v>
      </c>
      <c r="F19" s="5"/>
      <c r="G19" s="5" t="s">
        <v>278</v>
      </c>
      <c r="H19" s="4"/>
      <c r="I19" s="6">
        <v>1</v>
      </c>
      <c r="J19" s="6">
        <v>1</v>
      </c>
      <c r="K19" s="6">
        <v>1</v>
      </c>
      <c r="L19" s="6">
        <v>1</v>
      </c>
      <c r="M19" s="6">
        <v>1</v>
      </c>
      <c r="N19" s="6">
        <v>1</v>
      </c>
      <c r="O19" s="8">
        <f t="shared" si="0"/>
        <v>1.5805136069254429E-2</v>
      </c>
      <c r="P19" s="9">
        <f t="shared" si="1"/>
        <v>7.111111111111111E-6</v>
      </c>
      <c r="Q19" s="8">
        <f t="shared" si="2"/>
        <v>2.666666666666667E-3</v>
      </c>
      <c r="R19" s="10"/>
      <c r="S19" s="8">
        <f t="shared" si="3"/>
        <v>1.5265236726305285E-2</v>
      </c>
      <c r="T19" s="9">
        <f t="shared" si="11"/>
        <v>6.541035184228257E-6</v>
      </c>
      <c r="U19" s="8">
        <f t="shared" si="12"/>
        <v>2.5575447570332483E-3</v>
      </c>
      <c r="V19" s="10"/>
      <c r="W19" s="8">
        <f t="shared" si="6"/>
        <v>2.0124248582747317E-2</v>
      </c>
      <c r="X19" s="9">
        <f t="shared" si="7"/>
        <v>1.2755102040816325E-5</v>
      </c>
      <c r="Y19" s="8">
        <f t="shared" si="8"/>
        <v>3.5714285714285709E-3</v>
      </c>
      <c r="Z19" s="10"/>
    </row>
    <row r="20" spans="1:26" x14ac:dyDescent="0.25">
      <c r="A20" s="2">
        <v>15</v>
      </c>
      <c r="B20" s="3" t="s">
        <v>37</v>
      </c>
      <c r="C20" s="4" t="s">
        <v>38</v>
      </c>
      <c r="D20" s="5" t="s">
        <v>39</v>
      </c>
      <c r="E20" s="5" t="s">
        <v>282</v>
      </c>
      <c r="F20" s="5" t="s">
        <v>281</v>
      </c>
      <c r="G20" s="5" t="s">
        <v>278</v>
      </c>
      <c r="H20" s="4"/>
      <c r="I20" s="6">
        <v>1</v>
      </c>
      <c r="J20" s="6">
        <v>1</v>
      </c>
      <c r="K20" s="6">
        <v>1</v>
      </c>
      <c r="L20" s="6">
        <v>2</v>
      </c>
      <c r="M20" s="6">
        <v>3</v>
      </c>
      <c r="N20" s="6">
        <v>1</v>
      </c>
      <c r="O20" s="8">
        <f t="shared" si="0"/>
        <v>2.7913487175522479E-2</v>
      </c>
      <c r="P20" s="9">
        <f t="shared" si="1"/>
        <v>2.8444444444444444E-5</v>
      </c>
      <c r="Q20" s="8">
        <f t="shared" si="2"/>
        <v>4.709606135324125E-3</v>
      </c>
      <c r="R20" s="10"/>
      <c r="S20" s="8">
        <f t="shared" si="3"/>
        <v>3.7366459882229586E-2</v>
      </c>
      <c r="T20" s="9">
        <f t="shared" si="11"/>
        <v>5.8869316658054306E-5</v>
      </c>
      <c r="U20" s="8">
        <f t="shared" si="12"/>
        <v>6.2603938133503059E-3</v>
      </c>
      <c r="V20" s="10"/>
      <c r="W20" s="8">
        <f t="shared" si="6"/>
        <v>2.0124248582747317E-2</v>
      </c>
      <c r="X20" s="9">
        <f t="shared" si="7"/>
        <v>1.2755102040816325E-5</v>
      </c>
      <c r="Y20" s="8">
        <f t="shared" si="8"/>
        <v>3.5714285714285709E-3</v>
      </c>
      <c r="Z20" s="10"/>
    </row>
    <row r="21" spans="1:26" x14ac:dyDescent="0.25">
      <c r="A21" s="2">
        <v>16</v>
      </c>
      <c r="B21" s="3" t="s">
        <v>40</v>
      </c>
      <c r="C21" s="4" t="s">
        <v>41</v>
      </c>
      <c r="D21" s="5" t="s">
        <v>23</v>
      </c>
      <c r="E21" s="5" t="s">
        <v>282</v>
      </c>
      <c r="F21" s="5" t="s">
        <v>281</v>
      </c>
      <c r="G21" s="5" t="s">
        <v>278</v>
      </c>
      <c r="H21" s="4"/>
      <c r="I21" s="6">
        <v>1</v>
      </c>
      <c r="J21" s="6">
        <v>1</v>
      </c>
      <c r="K21" s="6">
        <v>1</v>
      </c>
      <c r="L21" s="6">
        <v>4</v>
      </c>
      <c r="M21" s="6">
        <v>6</v>
      </c>
      <c r="N21" s="6">
        <v>3</v>
      </c>
      <c r="O21" s="8">
        <f t="shared" si="0"/>
        <v>4.8433404425072213E-2</v>
      </c>
      <c r="P21" s="9">
        <f t="shared" si="1"/>
        <v>1.1377777777777778E-4</v>
      </c>
      <c r="Q21" s="8">
        <f t="shared" si="2"/>
        <v>8.1717578746298338E-3</v>
      </c>
      <c r="R21" s="10"/>
      <c r="S21" s="8">
        <f t="shared" si="3"/>
        <v>6.4096390139498374E-2</v>
      </c>
      <c r="T21" s="9">
        <f t="shared" si="11"/>
        <v>2.3547726663221722E-4</v>
      </c>
      <c r="U21" s="8">
        <f t="shared" si="12"/>
        <v>1.0738738578717622E-2</v>
      </c>
      <c r="V21" s="10"/>
      <c r="W21" s="8">
        <f t="shared" si="6"/>
        <v>4.8601899798226503E-2</v>
      </c>
      <c r="X21" s="9">
        <f t="shared" si="7"/>
        <v>1.1479591836734695E-4</v>
      </c>
      <c r="Y21" s="8">
        <f t="shared" si="8"/>
        <v>8.6253264489042671E-3</v>
      </c>
      <c r="Z21" s="10"/>
    </row>
    <row r="22" spans="1:26" x14ac:dyDescent="0.25">
      <c r="A22" s="2">
        <v>17</v>
      </c>
      <c r="B22" s="3" t="s">
        <v>42</v>
      </c>
      <c r="C22" s="4" t="s">
        <v>43</v>
      </c>
      <c r="D22" s="5" t="s">
        <v>23</v>
      </c>
      <c r="E22" s="5" t="s">
        <v>282</v>
      </c>
      <c r="F22" s="5" t="s">
        <v>281</v>
      </c>
      <c r="G22" s="5" t="s">
        <v>278</v>
      </c>
      <c r="H22" s="4"/>
      <c r="I22" s="6">
        <v>1</v>
      </c>
      <c r="J22" s="6">
        <v>1</v>
      </c>
      <c r="K22" s="6">
        <v>1</v>
      </c>
      <c r="L22" s="6">
        <v>2</v>
      </c>
      <c r="M22" s="6">
        <v>3</v>
      </c>
      <c r="N22" s="6">
        <v>2</v>
      </c>
      <c r="O22" s="8">
        <f t="shared" si="0"/>
        <v>2.7913487175522479E-2</v>
      </c>
      <c r="P22" s="9">
        <f t="shared" si="1"/>
        <v>2.8444444444444444E-5</v>
      </c>
      <c r="Q22" s="8">
        <f t="shared" si="2"/>
        <v>4.709606135324125E-3</v>
      </c>
      <c r="R22" s="10"/>
      <c r="S22" s="8">
        <f t="shared" si="3"/>
        <v>3.7366459882229586E-2</v>
      </c>
      <c r="T22" s="9">
        <f t="shared" si="11"/>
        <v>5.8869316658054306E-5</v>
      </c>
      <c r="U22" s="8">
        <f t="shared" si="12"/>
        <v>6.2603938133503059E-3</v>
      </c>
      <c r="V22" s="10"/>
      <c r="W22" s="8">
        <f t="shared" si="6"/>
        <v>3.529744587578075E-2</v>
      </c>
      <c r="X22" s="9">
        <f t="shared" si="7"/>
        <v>5.1020408163265301E-5</v>
      </c>
      <c r="Y22" s="8">
        <f t="shared" si="8"/>
        <v>6.2641994398385239E-3</v>
      </c>
      <c r="Z22" s="10"/>
    </row>
    <row r="23" spans="1:26" x14ac:dyDescent="0.25">
      <c r="A23" s="2">
        <v>18</v>
      </c>
      <c r="B23" s="3" t="s">
        <v>44</v>
      </c>
      <c r="C23" s="4" t="s">
        <v>45</v>
      </c>
      <c r="D23" s="5" t="s">
        <v>23</v>
      </c>
      <c r="E23" s="5" t="s">
        <v>283</v>
      </c>
      <c r="F23" s="5" t="s">
        <v>284</v>
      </c>
      <c r="G23" s="5" t="s">
        <v>278</v>
      </c>
      <c r="H23" s="4"/>
      <c r="I23" s="6">
        <v>1</v>
      </c>
      <c r="J23" s="6">
        <v>1</v>
      </c>
      <c r="K23" s="6">
        <v>1</v>
      </c>
      <c r="L23" s="6">
        <v>1</v>
      </c>
      <c r="M23" s="6">
        <v>2</v>
      </c>
      <c r="N23" s="6">
        <v>1</v>
      </c>
      <c r="O23" s="8">
        <f t="shared" si="0"/>
        <v>1.5805136069254429E-2</v>
      </c>
      <c r="P23" s="9">
        <f t="shared" si="1"/>
        <v>7.111111111111111E-6</v>
      </c>
      <c r="Q23" s="8">
        <f t="shared" si="2"/>
        <v>2.666666666666667E-3</v>
      </c>
      <c r="R23" s="10"/>
      <c r="S23" s="8">
        <f t="shared" si="3"/>
        <v>2.6984963577623637E-2</v>
      </c>
      <c r="T23" s="9">
        <f t="shared" si="11"/>
        <v>2.6164140736913028E-5</v>
      </c>
      <c r="U23" s="8">
        <f t="shared" si="12"/>
        <v>4.5210731647388333E-3</v>
      </c>
      <c r="V23" s="10"/>
      <c r="W23" s="8">
        <f t="shared" si="6"/>
        <v>2.0124248582747317E-2</v>
      </c>
      <c r="X23" s="9">
        <f t="shared" si="7"/>
        <v>1.2755102040816325E-5</v>
      </c>
      <c r="Y23" s="8">
        <f t="shared" si="8"/>
        <v>3.5714285714285709E-3</v>
      </c>
      <c r="Z23" s="10"/>
    </row>
    <row r="24" spans="1:26" x14ac:dyDescent="0.25">
      <c r="A24" s="2">
        <v>19</v>
      </c>
      <c r="B24" s="3" t="s">
        <v>46</v>
      </c>
      <c r="C24" s="4" t="s">
        <v>47</v>
      </c>
      <c r="D24" s="5" t="s">
        <v>23</v>
      </c>
      <c r="E24" s="5" t="s">
        <v>285</v>
      </c>
      <c r="F24" s="5" t="s">
        <v>284</v>
      </c>
      <c r="G24" s="5" t="s">
        <v>278</v>
      </c>
      <c r="H24" s="4"/>
      <c r="I24" s="6">
        <v>0</v>
      </c>
      <c r="J24" s="6">
        <v>1</v>
      </c>
      <c r="K24" s="6">
        <v>1</v>
      </c>
      <c r="L24" s="6"/>
      <c r="M24" s="6">
        <v>1</v>
      </c>
      <c r="N24" s="6">
        <v>1</v>
      </c>
      <c r="O24" s="8"/>
      <c r="P24" s="9"/>
      <c r="Q24" s="8"/>
      <c r="R24" s="10"/>
      <c r="S24" s="8">
        <f t="shared" si="3"/>
        <v>1.5265236726305285E-2</v>
      </c>
      <c r="T24" s="9">
        <f t="shared" si="11"/>
        <v>6.541035184228257E-6</v>
      </c>
      <c r="U24" s="8">
        <f t="shared" si="12"/>
        <v>2.5575447570332483E-3</v>
      </c>
      <c r="V24" s="10"/>
      <c r="W24" s="8">
        <f t="shared" si="6"/>
        <v>2.0124248582747317E-2</v>
      </c>
      <c r="X24" s="9">
        <f t="shared" si="7"/>
        <v>1.2755102040816325E-5</v>
      </c>
      <c r="Y24" s="8">
        <f t="shared" si="8"/>
        <v>3.5714285714285709E-3</v>
      </c>
      <c r="Z24" s="10"/>
    </row>
    <row r="25" spans="1:26" x14ac:dyDescent="0.25">
      <c r="A25" s="2">
        <v>20</v>
      </c>
      <c r="B25" s="3" t="s">
        <v>48</v>
      </c>
      <c r="C25" s="4" t="s">
        <v>49</v>
      </c>
      <c r="D25" s="5" t="s">
        <v>50</v>
      </c>
      <c r="E25" s="5" t="s">
        <v>277</v>
      </c>
      <c r="F25" s="5"/>
      <c r="G25" s="5" t="s">
        <v>279</v>
      </c>
      <c r="H25" s="4"/>
      <c r="I25" s="6">
        <v>1</v>
      </c>
      <c r="J25" s="6">
        <v>0</v>
      </c>
      <c r="K25" s="6">
        <v>0</v>
      </c>
      <c r="L25" s="6">
        <v>1</v>
      </c>
      <c r="M25" s="6"/>
      <c r="N25" s="6"/>
      <c r="O25" s="8">
        <f t="shared" ref="O25:O27" si="13">-((L25/375)*(LN((L25/375))))</f>
        <v>1.5805136069254429E-2</v>
      </c>
      <c r="P25" s="9">
        <f t="shared" ref="P25:P27" si="14">(L25/375)^2</f>
        <v>7.111111111111111E-6</v>
      </c>
      <c r="Q25" s="8">
        <f t="shared" ref="Q25:Q27" si="15">(O25/(LN(375)))</f>
        <v>2.666666666666667E-3</v>
      </c>
      <c r="R25" s="10"/>
      <c r="S25" s="8"/>
      <c r="T25" s="9"/>
      <c r="U25" s="8"/>
      <c r="V25" s="10"/>
      <c r="W25" s="8"/>
      <c r="X25" s="9"/>
      <c r="Y25" s="8"/>
      <c r="Z25" s="10"/>
    </row>
    <row r="26" spans="1:26" x14ac:dyDescent="0.25">
      <c r="A26" s="2">
        <v>21</v>
      </c>
      <c r="B26" s="3" t="s">
        <v>51</v>
      </c>
      <c r="C26" s="4" t="s">
        <v>52</v>
      </c>
      <c r="D26" s="5" t="s">
        <v>50</v>
      </c>
      <c r="E26" s="5" t="s">
        <v>277</v>
      </c>
      <c r="F26" s="5"/>
      <c r="G26" s="5" t="s">
        <v>279</v>
      </c>
      <c r="H26" s="4"/>
      <c r="I26" s="6">
        <v>1</v>
      </c>
      <c r="J26" s="6">
        <v>0</v>
      </c>
      <c r="K26" s="6">
        <v>0</v>
      </c>
      <c r="L26" s="6">
        <v>1</v>
      </c>
      <c r="M26" s="6"/>
      <c r="N26" s="6"/>
      <c r="O26" s="8">
        <f t="shared" si="13"/>
        <v>1.5805136069254429E-2</v>
      </c>
      <c r="P26" s="9">
        <f t="shared" si="14"/>
        <v>7.111111111111111E-6</v>
      </c>
      <c r="Q26" s="8">
        <f t="shared" si="15"/>
        <v>2.666666666666667E-3</v>
      </c>
      <c r="R26" s="10"/>
      <c r="S26" s="8"/>
      <c r="T26" s="9"/>
      <c r="U26" s="8"/>
      <c r="V26" s="10"/>
      <c r="W26" s="8"/>
      <c r="X26" s="9"/>
      <c r="Y26" s="8"/>
      <c r="Z26" s="10"/>
    </row>
    <row r="27" spans="1:26" x14ac:dyDescent="0.25">
      <c r="A27" s="2">
        <v>22</v>
      </c>
      <c r="B27" s="3" t="s">
        <v>53</v>
      </c>
      <c r="C27" s="4" t="s">
        <v>54</v>
      </c>
      <c r="D27" s="5" t="s">
        <v>50</v>
      </c>
      <c r="E27" s="5" t="s">
        <v>280</v>
      </c>
      <c r="F27" s="5"/>
      <c r="G27" s="5" t="s">
        <v>279</v>
      </c>
      <c r="H27" s="4"/>
      <c r="I27" s="6">
        <v>1</v>
      </c>
      <c r="J27" s="6">
        <v>1</v>
      </c>
      <c r="K27" s="6">
        <v>1</v>
      </c>
      <c r="L27" s="6">
        <v>2</v>
      </c>
      <c r="M27" s="6">
        <v>4</v>
      </c>
      <c r="N27" s="6">
        <v>1</v>
      </c>
      <c r="O27" s="8">
        <f t="shared" si="13"/>
        <v>2.7913487175522479E-2</v>
      </c>
      <c r="P27" s="9">
        <f t="shared" si="14"/>
        <v>2.8444444444444444E-5</v>
      </c>
      <c r="Q27" s="8">
        <f t="shared" si="15"/>
        <v>4.709606135324125E-3</v>
      </c>
      <c r="R27" s="10"/>
      <c r="S27" s="8">
        <f t="shared" si="3"/>
        <v>4.6878907405273403E-2</v>
      </c>
      <c r="T27" s="9">
        <f>(M27/391)^2</f>
        <v>1.0465656294765211E-4</v>
      </c>
      <c r="U27" s="8">
        <f>(S27/(LN(391)))</f>
        <v>7.8541136308223382E-3</v>
      </c>
      <c r="V27" s="10"/>
      <c r="W27" s="8">
        <f t="shared" si="6"/>
        <v>2.0124248582747317E-2</v>
      </c>
      <c r="X27" s="9">
        <f t="shared" si="7"/>
        <v>1.2755102040816325E-5</v>
      </c>
      <c r="Y27" s="8">
        <f t="shared" si="8"/>
        <v>3.5714285714285709E-3</v>
      </c>
      <c r="Z27" s="10"/>
    </row>
    <row r="28" spans="1:26" x14ac:dyDescent="0.25">
      <c r="A28" s="2">
        <v>23</v>
      </c>
      <c r="B28" s="3" t="s">
        <v>55</v>
      </c>
      <c r="C28" s="4" t="s">
        <v>56</v>
      </c>
      <c r="D28" s="5" t="s">
        <v>50</v>
      </c>
      <c r="E28" s="5" t="s">
        <v>277</v>
      </c>
      <c r="F28" s="5"/>
      <c r="G28" s="5" t="s">
        <v>279</v>
      </c>
      <c r="H28" s="4"/>
      <c r="I28" s="6">
        <v>0</v>
      </c>
      <c r="J28" s="6">
        <v>0</v>
      </c>
      <c r="K28" s="6">
        <v>1</v>
      </c>
      <c r="L28" s="6"/>
      <c r="M28" s="6"/>
      <c r="N28" s="6">
        <v>2</v>
      </c>
      <c r="O28" s="8"/>
      <c r="P28" s="9"/>
      <c r="Q28" s="8"/>
      <c r="R28" s="10"/>
      <c r="S28" s="8"/>
      <c r="T28" s="9"/>
      <c r="U28" s="8"/>
      <c r="V28" s="10"/>
      <c r="W28" s="8">
        <f t="shared" si="6"/>
        <v>3.529744587578075E-2</v>
      </c>
      <c r="X28" s="9">
        <f t="shared" si="7"/>
        <v>5.1020408163265301E-5</v>
      </c>
      <c r="Y28" s="8">
        <f t="shared" si="8"/>
        <v>6.2641994398385239E-3</v>
      </c>
      <c r="Z28" s="10"/>
    </row>
    <row r="29" spans="1:26" x14ac:dyDescent="0.25">
      <c r="A29" s="2">
        <v>24</v>
      </c>
      <c r="B29" s="3" t="s">
        <v>57</v>
      </c>
      <c r="C29" s="4" t="s">
        <v>58</v>
      </c>
      <c r="D29" s="5" t="s">
        <v>59</v>
      </c>
      <c r="E29" s="5" t="s">
        <v>277</v>
      </c>
      <c r="F29" s="5"/>
      <c r="G29" s="5" t="s">
        <v>279</v>
      </c>
      <c r="H29" s="4"/>
      <c r="I29" s="6">
        <v>1</v>
      </c>
      <c r="J29" s="6">
        <v>0</v>
      </c>
      <c r="K29" s="6">
        <v>0</v>
      </c>
      <c r="L29" s="6">
        <v>1</v>
      </c>
      <c r="M29" s="6"/>
      <c r="N29" s="6"/>
      <c r="O29" s="8">
        <f t="shared" ref="O29:O56" si="16">-((L29/375)*(LN((L29/375))))</f>
        <v>1.5805136069254429E-2</v>
      </c>
      <c r="P29" s="9">
        <f t="shared" ref="P29:P56" si="17">(L29/375)^2</f>
        <v>7.111111111111111E-6</v>
      </c>
      <c r="Q29" s="8">
        <f t="shared" ref="Q29:Q56" si="18">(O29/(LN(375)))</f>
        <v>2.666666666666667E-3</v>
      </c>
      <c r="R29" s="10"/>
      <c r="S29" s="8"/>
      <c r="T29" s="9"/>
      <c r="U29" s="8"/>
      <c r="V29" s="10"/>
      <c r="W29" s="8"/>
      <c r="X29" s="9"/>
      <c r="Y29" s="8"/>
      <c r="Z29" s="10"/>
    </row>
    <row r="30" spans="1:26" x14ac:dyDescent="0.25">
      <c r="A30" s="2">
        <v>25</v>
      </c>
      <c r="B30" s="3" t="s">
        <v>60</v>
      </c>
      <c r="C30" s="4" t="s">
        <v>61</v>
      </c>
      <c r="D30" s="5" t="s">
        <v>6</v>
      </c>
      <c r="E30" s="5" t="s">
        <v>277</v>
      </c>
      <c r="F30" s="5"/>
      <c r="G30" s="5" t="s">
        <v>278</v>
      </c>
      <c r="H30" s="4"/>
      <c r="I30" s="6">
        <v>1</v>
      </c>
      <c r="J30" s="6">
        <v>1</v>
      </c>
      <c r="K30" s="6">
        <v>1</v>
      </c>
      <c r="L30" s="6">
        <v>5</v>
      </c>
      <c r="M30" s="6">
        <v>3</v>
      </c>
      <c r="N30" s="6">
        <v>2</v>
      </c>
      <c r="O30" s="8">
        <f t="shared" si="16"/>
        <v>5.7566508180484137E-2</v>
      </c>
      <c r="P30" s="9">
        <f t="shared" si="17"/>
        <v>1.7777777777777781E-4</v>
      </c>
      <c r="Q30" s="8">
        <f t="shared" si="18"/>
        <v>9.7127090718259514E-3</v>
      </c>
      <c r="R30" s="10"/>
      <c r="S30" s="8">
        <f t="shared" si="3"/>
        <v>3.7366459882229586E-2</v>
      </c>
      <c r="T30" s="9">
        <f t="shared" ref="T30:T31" si="19">(M30/391)^2</f>
        <v>5.8869316658054306E-5</v>
      </c>
      <c r="U30" s="8">
        <f t="shared" ref="U30:U31" si="20">(S30/(LN(391)))</f>
        <v>6.2603938133503059E-3</v>
      </c>
      <c r="V30" s="10"/>
      <c r="W30" s="8">
        <f t="shared" si="6"/>
        <v>3.529744587578075E-2</v>
      </c>
      <c r="X30" s="9">
        <f t="shared" si="7"/>
        <v>5.1020408163265301E-5</v>
      </c>
      <c r="Y30" s="8">
        <f t="shared" si="8"/>
        <v>6.2641994398385239E-3</v>
      </c>
      <c r="Z30" s="10"/>
    </row>
    <row r="31" spans="1:26" x14ac:dyDescent="0.25">
      <c r="A31" s="2">
        <v>26</v>
      </c>
      <c r="B31" s="3" t="s">
        <v>62</v>
      </c>
      <c r="C31" s="4" t="s">
        <v>63</v>
      </c>
      <c r="D31" s="5" t="s">
        <v>6</v>
      </c>
      <c r="E31" s="5" t="s">
        <v>277</v>
      </c>
      <c r="F31" s="5"/>
      <c r="G31" s="5" t="s">
        <v>278</v>
      </c>
      <c r="H31" s="4"/>
      <c r="I31" s="6">
        <v>1</v>
      </c>
      <c r="J31" s="6">
        <v>1</v>
      </c>
      <c r="K31" s="6">
        <v>1</v>
      </c>
      <c r="L31" s="6">
        <v>4</v>
      </c>
      <c r="M31" s="6">
        <v>2</v>
      </c>
      <c r="N31" s="6">
        <v>2</v>
      </c>
      <c r="O31" s="8">
        <f t="shared" si="16"/>
        <v>4.8433404425072213E-2</v>
      </c>
      <c r="P31" s="9">
        <f t="shared" si="17"/>
        <v>1.1377777777777778E-4</v>
      </c>
      <c r="Q31" s="8">
        <f t="shared" si="18"/>
        <v>8.1717578746298338E-3</v>
      </c>
      <c r="R31" s="10"/>
      <c r="S31" s="8">
        <f t="shared" si="3"/>
        <v>2.6984963577623637E-2</v>
      </c>
      <c r="T31" s="9">
        <f t="shared" si="19"/>
        <v>2.6164140736913028E-5</v>
      </c>
      <c r="U31" s="8">
        <f t="shared" si="20"/>
        <v>4.5210731647388333E-3</v>
      </c>
      <c r="V31" s="10"/>
      <c r="W31" s="8">
        <f t="shared" si="6"/>
        <v>3.529744587578075E-2</v>
      </c>
      <c r="X31" s="9">
        <f t="shared" si="7"/>
        <v>5.1020408163265301E-5</v>
      </c>
      <c r="Y31" s="8">
        <f t="shared" si="8"/>
        <v>6.2641994398385239E-3</v>
      </c>
      <c r="Z31" s="10"/>
    </row>
    <row r="32" spans="1:26" x14ac:dyDescent="0.25">
      <c r="A32" s="2">
        <v>27</v>
      </c>
      <c r="B32" s="3" t="s">
        <v>64</v>
      </c>
      <c r="C32" s="4" t="s">
        <v>65</v>
      </c>
      <c r="D32" s="5" t="s">
        <v>39</v>
      </c>
      <c r="E32" s="5" t="s">
        <v>277</v>
      </c>
      <c r="F32" s="5"/>
      <c r="G32" s="5" t="s">
        <v>279</v>
      </c>
      <c r="H32" s="4"/>
      <c r="I32" s="6">
        <v>1</v>
      </c>
      <c r="J32" s="6">
        <v>0</v>
      </c>
      <c r="K32" s="6">
        <v>0</v>
      </c>
      <c r="L32" s="6">
        <v>5</v>
      </c>
      <c r="M32" s="6"/>
      <c r="N32" s="6"/>
      <c r="O32" s="8">
        <f t="shared" si="16"/>
        <v>5.7566508180484137E-2</v>
      </c>
      <c r="P32" s="9">
        <f t="shared" si="17"/>
        <v>1.7777777777777781E-4</v>
      </c>
      <c r="Q32" s="8">
        <f t="shared" si="18"/>
        <v>9.7127090718259514E-3</v>
      </c>
      <c r="R32" s="10"/>
      <c r="S32" s="8"/>
      <c r="T32" s="9"/>
      <c r="U32" s="8"/>
      <c r="V32" s="10"/>
      <c r="W32" s="8"/>
      <c r="X32" s="9"/>
      <c r="Y32" s="8"/>
      <c r="Z32" s="10"/>
    </row>
    <row r="33" spans="1:26" x14ac:dyDescent="0.25">
      <c r="A33" s="2">
        <v>28</v>
      </c>
      <c r="B33" s="3" t="s">
        <v>66</v>
      </c>
      <c r="C33" s="4" t="s">
        <v>67</v>
      </c>
      <c r="D33" s="5" t="s">
        <v>9</v>
      </c>
      <c r="E33" s="5" t="s">
        <v>285</v>
      </c>
      <c r="F33" s="5"/>
      <c r="G33" s="5" t="s">
        <v>279</v>
      </c>
      <c r="H33" s="4"/>
      <c r="I33" s="6">
        <v>1</v>
      </c>
      <c r="J33" s="6">
        <v>1</v>
      </c>
      <c r="K33" s="6">
        <v>1</v>
      </c>
      <c r="L33" s="6">
        <v>7</v>
      </c>
      <c r="M33" s="6">
        <v>5</v>
      </c>
      <c r="N33" s="6">
        <v>3</v>
      </c>
      <c r="O33" s="8">
        <f t="shared" si="16"/>
        <v>7.4312296369081834E-2</v>
      </c>
      <c r="P33" s="9">
        <f t="shared" si="17"/>
        <v>3.4844444444444452E-4</v>
      </c>
      <c r="Q33" s="8">
        <f t="shared" si="18"/>
        <v>1.2538083998933452E-2</v>
      </c>
      <c r="R33" s="10"/>
      <c r="S33" s="8">
        <f t="shared" si="3"/>
        <v>5.5745136157944568E-2</v>
      </c>
      <c r="T33" s="9">
        <f>(M33/391)^2</f>
        <v>1.6352587960570639E-4</v>
      </c>
      <c r="U33" s="8">
        <f>(S33/(LN(391)))</f>
        <v>9.3395656593504208E-3</v>
      </c>
      <c r="V33" s="10"/>
      <c r="W33" s="8">
        <f t="shared" si="6"/>
        <v>4.8601899798226503E-2</v>
      </c>
      <c r="X33" s="9">
        <f t="shared" si="7"/>
        <v>1.1479591836734695E-4</v>
      </c>
      <c r="Y33" s="8">
        <f t="shared" si="8"/>
        <v>8.6253264489042671E-3</v>
      </c>
      <c r="Z33" s="10"/>
    </row>
    <row r="34" spans="1:26" x14ac:dyDescent="0.25">
      <c r="A34" s="2">
        <v>29</v>
      </c>
      <c r="B34" s="3" t="s">
        <v>68</v>
      </c>
      <c r="C34" s="4" t="s">
        <v>69</v>
      </c>
      <c r="D34" s="5" t="s">
        <v>70</v>
      </c>
      <c r="E34" s="5" t="s">
        <v>277</v>
      </c>
      <c r="F34" s="5"/>
      <c r="G34" s="5" t="s">
        <v>278</v>
      </c>
      <c r="H34" s="4"/>
      <c r="I34" s="6">
        <v>1</v>
      </c>
      <c r="J34" s="6">
        <v>0</v>
      </c>
      <c r="K34" s="6">
        <v>1</v>
      </c>
      <c r="L34" s="6">
        <v>2</v>
      </c>
      <c r="M34" s="6"/>
      <c r="N34" s="6">
        <v>1</v>
      </c>
      <c r="O34" s="8">
        <f t="shared" si="16"/>
        <v>2.7913487175522479E-2</v>
      </c>
      <c r="P34" s="9">
        <f t="shared" si="17"/>
        <v>2.8444444444444444E-5</v>
      </c>
      <c r="Q34" s="8">
        <f t="shared" si="18"/>
        <v>4.709606135324125E-3</v>
      </c>
      <c r="R34" s="10"/>
      <c r="S34" s="8"/>
      <c r="T34" s="9"/>
      <c r="U34" s="8"/>
      <c r="V34" s="10"/>
      <c r="W34" s="8">
        <f t="shared" si="6"/>
        <v>2.0124248582747317E-2</v>
      </c>
      <c r="X34" s="9">
        <f t="shared" si="7"/>
        <v>1.2755102040816325E-5</v>
      </c>
      <c r="Y34" s="8">
        <f t="shared" si="8"/>
        <v>3.5714285714285709E-3</v>
      </c>
      <c r="Z34" s="10"/>
    </row>
    <row r="35" spans="1:26" x14ac:dyDescent="0.25">
      <c r="A35" s="2">
        <v>30</v>
      </c>
      <c r="B35" s="3" t="s">
        <v>71</v>
      </c>
      <c r="C35" s="4" t="s">
        <v>72</v>
      </c>
      <c r="D35" s="5" t="s">
        <v>73</v>
      </c>
      <c r="E35" s="5" t="s">
        <v>277</v>
      </c>
      <c r="F35" s="5"/>
      <c r="G35" s="5" t="s">
        <v>279</v>
      </c>
      <c r="H35" s="4"/>
      <c r="I35" s="6">
        <v>1</v>
      </c>
      <c r="J35" s="6">
        <v>1</v>
      </c>
      <c r="K35" s="6">
        <v>1</v>
      </c>
      <c r="L35" s="6">
        <v>21</v>
      </c>
      <c r="M35" s="6">
        <v>14</v>
      </c>
      <c r="N35" s="6">
        <v>7</v>
      </c>
      <c r="O35" s="8">
        <f t="shared" si="16"/>
        <v>0.1614146009418313</v>
      </c>
      <c r="P35" s="9">
        <f t="shared" si="17"/>
        <v>3.1360000000000003E-3</v>
      </c>
      <c r="Q35" s="8">
        <f t="shared" si="18"/>
        <v>2.7234117691793364E-2</v>
      </c>
      <c r="R35" s="10"/>
      <c r="S35" s="8">
        <f t="shared" si="3"/>
        <v>0.11922021285212658</v>
      </c>
      <c r="T35" s="9">
        <f t="shared" ref="T35:T37" si="21">(M35/391)^2</f>
        <v>1.2820428961087382E-3</v>
      </c>
      <c r="U35" s="8">
        <f t="shared" ref="U35:U37" si="22">(S35/(LN(391)))</f>
        <v>1.997420909869789E-2</v>
      </c>
      <c r="V35" s="10"/>
      <c r="W35" s="8">
        <f t="shared" si="6"/>
        <v>9.2221986352848409E-2</v>
      </c>
      <c r="X35" s="9">
        <f t="shared" si="7"/>
        <v>6.2500000000000012E-4</v>
      </c>
      <c r="Y35" s="8">
        <f t="shared" si="8"/>
        <v>1.6366535904193971E-2</v>
      </c>
      <c r="Z35" s="10"/>
    </row>
    <row r="36" spans="1:26" x14ac:dyDescent="0.25">
      <c r="A36" s="2">
        <v>31</v>
      </c>
      <c r="B36" s="7" t="s">
        <v>74</v>
      </c>
      <c r="C36" s="4" t="s">
        <v>75</v>
      </c>
      <c r="D36" s="5" t="s">
        <v>73</v>
      </c>
      <c r="E36" s="5" t="s">
        <v>277</v>
      </c>
      <c r="F36" s="5"/>
      <c r="G36" s="5" t="s">
        <v>279</v>
      </c>
      <c r="H36" s="4"/>
      <c r="I36" s="6">
        <v>1</v>
      </c>
      <c r="J36" s="6">
        <v>1</v>
      </c>
      <c r="K36" s="6">
        <v>1</v>
      </c>
      <c r="L36" s="6">
        <v>32</v>
      </c>
      <c r="M36" s="6">
        <v>21</v>
      </c>
      <c r="N36" s="6">
        <v>16</v>
      </c>
      <c r="O36" s="8">
        <f t="shared" si="16"/>
        <v>0.2100215571772317</v>
      </c>
      <c r="P36" s="9">
        <f t="shared" si="17"/>
        <v>7.2817777777777776E-3</v>
      </c>
      <c r="Q36" s="8">
        <f t="shared" si="18"/>
        <v>3.5435157492596688E-2</v>
      </c>
      <c r="R36" s="10"/>
      <c r="S36" s="8">
        <f t="shared" si="3"/>
        <v>0.15705342088874885</v>
      </c>
      <c r="T36" s="9">
        <f t="shared" si="21"/>
        <v>2.8845965162446609E-3</v>
      </c>
      <c r="U36" s="8">
        <f t="shared" si="22"/>
        <v>2.6312802111741241E-2</v>
      </c>
      <c r="V36" s="10"/>
      <c r="W36" s="8">
        <f t="shared" si="6"/>
        <v>0.16355433605311248</v>
      </c>
      <c r="X36" s="9">
        <f t="shared" si="7"/>
        <v>3.2653061224489793E-3</v>
      </c>
      <c r="Y36" s="8">
        <f t="shared" si="8"/>
        <v>2.9025810646261301E-2</v>
      </c>
      <c r="Z36" s="10"/>
    </row>
    <row r="37" spans="1:26" x14ac:dyDescent="0.25">
      <c r="A37" s="2">
        <v>32</v>
      </c>
      <c r="B37" s="7" t="s">
        <v>76</v>
      </c>
      <c r="C37" s="4" t="s">
        <v>77</v>
      </c>
      <c r="D37" s="5" t="s">
        <v>50</v>
      </c>
      <c r="E37" s="5" t="s">
        <v>277</v>
      </c>
      <c r="F37" s="5"/>
      <c r="G37" s="5" t="s">
        <v>279</v>
      </c>
      <c r="H37" s="4"/>
      <c r="I37" s="6">
        <v>1</v>
      </c>
      <c r="J37" s="6">
        <v>1</v>
      </c>
      <c r="K37" s="6">
        <v>1</v>
      </c>
      <c r="L37" s="6">
        <v>1</v>
      </c>
      <c r="M37" s="6">
        <v>3</v>
      </c>
      <c r="N37" s="6">
        <v>1</v>
      </c>
      <c r="O37" s="8">
        <f t="shared" si="16"/>
        <v>1.5805136069254429E-2</v>
      </c>
      <c r="P37" s="9">
        <f t="shared" si="17"/>
        <v>7.111111111111111E-6</v>
      </c>
      <c r="Q37" s="8">
        <f t="shared" si="18"/>
        <v>2.666666666666667E-3</v>
      </c>
      <c r="R37" s="10"/>
      <c r="S37" s="8">
        <f t="shared" si="3"/>
        <v>3.7366459882229586E-2</v>
      </c>
      <c r="T37" s="9">
        <f t="shared" si="21"/>
        <v>5.8869316658054306E-5</v>
      </c>
      <c r="U37" s="8">
        <f t="shared" si="22"/>
        <v>6.2603938133503059E-3</v>
      </c>
      <c r="V37" s="10"/>
      <c r="W37" s="8">
        <f t="shared" si="6"/>
        <v>2.0124248582747317E-2</v>
      </c>
      <c r="X37" s="9">
        <f t="shared" si="7"/>
        <v>1.2755102040816325E-5</v>
      </c>
      <c r="Y37" s="8">
        <f t="shared" si="8"/>
        <v>3.5714285714285709E-3</v>
      </c>
      <c r="Z37" s="10"/>
    </row>
    <row r="38" spans="1:26" x14ac:dyDescent="0.25">
      <c r="A38" s="2">
        <v>33</v>
      </c>
      <c r="B38" s="3" t="s">
        <v>78</v>
      </c>
      <c r="C38" s="4" t="s">
        <v>79</v>
      </c>
      <c r="D38" s="5" t="s">
        <v>50</v>
      </c>
      <c r="E38" s="5" t="s">
        <v>277</v>
      </c>
      <c r="F38" s="5"/>
      <c r="G38" s="5" t="s">
        <v>279</v>
      </c>
      <c r="H38" s="4"/>
      <c r="I38" s="6">
        <v>1</v>
      </c>
      <c r="J38" s="6">
        <v>0</v>
      </c>
      <c r="K38" s="6">
        <v>0</v>
      </c>
      <c r="L38" s="6">
        <v>3</v>
      </c>
      <c r="M38" s="6"/>
      <c r="N38" s="6"/>
      <c r="O38" s="8">
        <f t="shared" si="16"/>
        <v>3.8626509898418412E-2</v>
      </c>
      <c r="P38" s="9">
        <f t="shared" si="17"/>
        <v>6.3999999999999997E-5</v>
      </c>
      <c r="Q38" s="8">
        <f t="shared" si="18"/>
        <v>6.5171236707132893E-3</v>
      </c>
      <c r="R38" s="10"/>
      <c r="S38" s="8"/>
      <c r="T38" s="9"/>
      <c r="U38" s="8"/>
      <c r="V38" s="10"/>
      <c r="W38" s="8"/>
      <c r="X38" s="9"/>
      <c r="Y38" s="8"/>
      <c r="Z38" s="10"/>
    </row>
    <row r="39" spans="1:26" x14ac:dyDescent="0.25">
      <c r="A39" s="2">
        <v>34</v>
      </c>
      <c r="B39" s="7" t="s">
        <v>80</v>
      </c>
      <c r="C39" s="4" t="s">
        <v>81</v>
      </c>
      <c r="D39" s="5" t="s">
        <v>50</v>
      </c>
      <c r="E39" s="5" t="s">
        <v>277</v>
      </c>
      <c r="F39" s="5"/>
      <c r="G39" s="5" t="s">
        <v>279</v>
      </c>
      <c r="H39" s="4"/>
      <c r="I39" s="6">
        <v>1</v>
      </c>
      <c r="J39" s="6">
        <v>1</v>
      </c>
      <c r="K39" s="6">
        <v>1</v>
      </c>
      <c r="L39" s="6">
        <v>2</v>
      </c>
      <c r="M39" s="6">
        <v>1</v>
      </c>
      <c r="N39" s="6">
        <v>1</v>
      </c>
      <c r="O39" s="8">
        <f t="shared" si="16"/>
        <v>2.7913487175522479E-2</v>
      </c>
      <c r="P39" s="9">
        <f t="shared" si="17"/>
        <v>2.8444444444444444E-5</v>
      </c>
      <c r="Q39" s="8">
        <f t="shared" si="18"/>
        <v>4.709606135324125E-3</v>
      </c>
      <c r="R39" s="10"/>
      <c r="S39" s="8">
        <f t="shared" si="3"/>
        <v>1.5265236726305285E-2</v>
      </c>
      <c r="T39" s="9">
        <f t="shared" ref="T39:T40" si="23">(M39/391)^2</f>
        <v>6.541035184228257E-6</v>
      </c>
      <c r="U39" s="8">
        <f t="shared" ref="U39:U40" si="24">(S39/(LN(391)))</f>
        <v>2.5575447570332483E-3</v>
      </c>
      <c r="V39" s="10"/>
      <c r="W39" s="8">
        <f t="shared" si="6"/>
        <v>2.0124248582747317E-2</v>
      </c>
      <c r="X39" s="9">
        <f t="shared" si="7"/>
        <v>1.2755102040816325E-5</v>
      </c>
      <c r="Y39" s="8">
        <f t="shared" si="8"/>
        <v>3.5714285714285709E-3</v>
      </c>
      <c r="Z39" s="10"/>
    </row>
    <row r="40" spans="1:26" x14ac:dyDescent="0.25">
      <c r="A40" s="2">
        <v>35</v>
      </c>
      <c r="B40" s="3" t="s">
        <v>82</v>
      </c>
      <c r="C40" s="4" t="s">
        <v>83</v>
      </c>
      <c r="D40" s="5" t="s">
        <v>18</v>
      </c>
      <c r="E40" s="5" t="s">
        <v>277</v>
      </c>
      <c r="F40" s="5"/>
      <c r="G40" s="5" t="s">
        <v>279</v>
      </c>
      <c r="H40" s="4"/>
      <c r="I40" s="6">
        <v>1</v>
      </c>
      <c r="J40" s="6">
        <v>1</v>
      </c>
      <c r="K40" s="6">
        <v>1</v>
      </c>
      <c r="L40" s="6">
        <v>4</v>
      </c>
      <c r="M40" s="6">
        <v>3</v>
      </c>
      <c r="N40" s="6">
        <v>5</v>
      </c>
      <c r="O40" s="8">
        <f t="shared" si="16"/>
        <v>4.8433404425072213E-2</v>
      </c>
      <c r="P40" s="9">
        <f t="shared" si="17"/>
        <v>1.1377777777777778E-4</v>
      </c>
      <c r="Q40" s="8">
        <f t="shared" si="18"/>
        <v>8.1717578746298338E-3</v>
      </c>
      <c r="R40" s="10"/>
      <c r="S40" s="8">
        <f t="shared" si="3"/>
        <v>3.7366459882229586E-2</v>
      </c>
      <c r="T40" s="9">
        <f t="shared" si="23"/>
        <v>5.8869316658054306E-5</v>
      </c>
      <c r="U40" s="8">
        <f t="shared" si="24"/>
        <v>6.2603938133503059E-3</v>
      </c>
      <c r="V40" s="10"/>
      <c r="W40" s="8">
        <f t="shared" si="6"/>
        <v>7.1881280191699093E-2</v>
      </c>
      <c r="X40" s="9">
        <f t="shared" si="7"/>
        <v>3.1887755102040814E-4</v>
      </c>
      <c r="Y40" s="8">
        <f t="shared" si="8"/>
        <v>1.2756692841072531E-2</v>
      </c>
      <c r="Z40" s="10"/>
    </row>
    <row r="41" spans="1:26" x14ac:dyDescent="0.25">
      <c r="A41" s="2">
        <v>36</v>
      </c>
      <c r="B41" s="3" t="s">
        <v>84</v>
      </c>
      <c r="C41" s="4" t="s">
        <v>85</v>
      </c>
      <c r="D41" s="5" t="s">
        <v>50</v>
      </c>
      <c r="E41" s="5" t="s">
        <v>277</v>
      </c>
      <c r="F41" s="5"/>
      <c r="G41" s="5" t="s">
        <v>279</v>
      </c>
      <c r="H41" s="4"/>
      <c r="I41" s="6">
        <v>1</v>
      </c>
      <c r="J41" s="6">
        <v>0</v>
      </c>
      <c r="K41" s="6">
        <v>0</v>
      </c>
      <c r="L41" s="6">
        <v>1</v>
      </c>
      <c r="M41" s="6"/>
      <c r="N41" s="6"/>
      <c r="O41" s="8">
        <f t="shared" si="16"/>
        <v>1.5805136069254429E-2</v>
      </c>
      <c r="P41" s="9">
        <f t="shared" si="17"/>
        <v>7.111111111111111E-6</v>
      </c>
      <c r="Q41" s="8">
        <f t="shared" si="18"/>
        <v>2.666666666666667E-3</v>
      </c>
      <c r="R41" s="10"/>
      <c r="S41" s="8"/>
      <c r="T41" s="9"/>
      <c r="U41" s="8"/>
      <c r="V41" s="10"/>
      <c r="W41" s="8"/>
      <c r="X41" s="9"/>
      <c r="Y41" s="8"/>
      <c r="Z41" s="10"/>
    </row>
    <row r="42" spans="1:26" x14ac:dyDescent="0.25">
      <c r="A42" s="2">
        <v>37</v>
      </c>
      <c r="B42" s="7" t="s">
        <v>86</v>
      </c>
      <c r="C42" s="4" t="s">
        <v>87</v>
      </c>
      <c r="D42" s="5" t="s">
        <v>50</v>
      </c>
      <c r="E42" s="5" t="s">
        <v>277</v>
      </c>
      <c r="F42" s="5"/>
      <c r="G42" s="5" t="s">
        <v>279</v>
      </c>
      <c r="H42" s="4"/>
      <c r="I42" s="6">
        <v>1</v>
      </c>
      <c r="J42" s="6">
        <v>0</v>
      </c>
      <c r="K42" s="6">
        <v>0</v>
      </c>
      <c r="L42" s="6">
        <v>1</v>
      </c>
      <c r="M42" s="6"/>
      <c r="N42" s="6"/>
      <c r="O42" s="8">
        <f t="shared" si="16"/>
        <v>1.5805136069254429E-2</v>
      </c>
      <c r="P42" s="9">
        <f t="shared" si="17"/>
        <v>7.111111111111111E-6</v>
      </c>
      <c r="Q42" s="8">
        <f t="shared" si="18"/>
        <v>2.666666666666667E-3</v>
      </c>
      <c r="R42" s="10"/>
      <c r="S42" s="8"/>
      <c r="T42" s="9"/>
      <c r="U42" s="8"/>
      <c r="V42" s="10"/>
      <c r="W42" s="8"/>
      <c r="X42" s="9"/>
      <c r="Y42" s="8"/>
      <c r="Z42" s="10"/>
    </row>
    <row r="43" spans="1:26" x14ac:dyDescent="0.25">
      <c r="A43" s="2">
        <v>38</v>
      </c>
      <c r="B43" s="3" t="s">
        <v>88</v>
      </c>
      <c r="C43" s="4" t="s">
        <v>89</v>
      </c>
      <c r="D43" s="5" t="s">
        <v>90</v>
      </c>
      <c r="E43" s="5" t="s">
        <v>277</v>
      </c>
      <c r="F43" s="5"/>
      <c r="G43" s="5" t="s">
        <v>279</v>
      </c>
      <c r="H43" s="4"/>
      <c r="I43" s="6">
        <v>1</v>
      </c>
      <c r="J43" s="6">
        <v>1</v>
      </c>
      <c r="K43" s="6">
        <v>1</v>
      </c>
      <c r="L43" s="6">
        <v>5</v>
      </c>
      <c r="M43" s="6">
        <v>3</v>
      </c>
      <c r="N43" s="6">
        <v>4</v>
      </c>
      <c r="O43" s="8">
        <f t="shared" si="16"/>
        <v>5.7566508180484137E-2</v>
      </c>
      <c r="P43" s="9">
        <f t="shared" si="17"/>
        <v>1.7777777777777781E-4</v>
      </c>
      <c r="Q43" s="8">
        <f t="shared" si="18"/>
        <v>9.7127090718259514E-3</v>
      </c>
      <c r="R43" s="10"/>
      <c r="S43" s="8">
        <f t="shared" si="3"/>
        <v>3.7366459882229586E-2</v>
      </c>
      <c r="T43" s="9">
        <f t="shared" ref="T43:T46" si="25">(M43/391)^2</f>
        <v>5.8869316658054306E-5</v>
      </c>
      <c r="U43" s="8">
        <f t="shared" ref="U43:U46" si="26">(S43/(LN(391)))</f>
        <v>6.2603938133503059E-3</v>
      </c>
      <c r="V43" s="10"/>
      <c r="W43" s="8">
        <f t="shared" si="6"/>
        <v>6.06927891721337E-2</v>
      </c>
      <c r="X43" s="9">
        <f t="shared" si="7"/>
        <v>2.040816326530612E-4</v>
      </c>
      <c r="Y43" s="8">
        <f t="shared" si="8"/>
        <v>1.0771083473639805E-2</v>
      </c>
      <c r="Z43" s="10"/>
    </row>
    <row r="44" spans="1:26" x14ac:dyDescent="0.25">
      <c r="A44" s="2">
        <v>39</v>
      </c>
      <c r="B44" s="3" t="s">
        <v>91</v>
      </c>
      <c r="C44" s="4" t="s">
        <v>92</v>
      </c>
      <c r="D44" s="5" t="s">
        <v>93</v>
      </c>
      <c r="E44" s="5" t="s">
        <v>280</v>
      </c>
      <c r="F44" s="5"/>
      <c r="G44" s="5" t="s">
        <v>279</v>
      </c>
      <c r="H44" s="4"/>
      <c r="I44" s="6">
        <v>1</v>
      </c>
      <c r="J44" s="6">
        <v>1</v>
      </c>
      <c r="K44" s="6">
        <v>1</v>
      </c>
      <c r="L44" s="6">
        <v>1</v>
      </c>
      <c r="M44" s="6">
        <v>4</v>
      </c>
      <c r="N44" s="6">
        <v>5</v>
      </c>
      <c r="O44" s="8">
        <f t="shared" si="16"/>
        <v>1.5805136069254429E-2</v>
      </c>
      <c r="P44" s="9">
        <f t="shared" si="17"/>
        <v>7.111111111111111E-6</v>
      </c>
      <c r="Q44" s="8">
        <f t="shared" si="18"/>
        <v>2.666666666666667E-3</v>
      </c>
      <c r="R44" s="10"/>
      <c r="S44" s="8">
        <f t="shared" si="3"/>
        <v>4.6878907405273403E-2</v>
      </c>
      <c r="T44" s="9">
        <f t="shared" si="25"/>
        <v>1.0465656294765211E-4</v>
      </c>
      <c r="U44" s="8">
        <f t="shared" si="26"/>
        <v>7.8541136308223382E-3</v>
      </c>
      <c r="V44" s="10"/>
      <c r="W44" s="8">
        <f t="shared" si="6"/>
        <v>7.1881280191699093E-2</v>
      </c>
      <c r="X44" s="9">
        <f t="shared" si="7"/>
        <v>3.1887755102040814E-4</v>
      </c>
      <c r="Y44" s="8">
        <f t="shared" si="8"/>
        <v>1.2756692841072531E-2</v>
      </c>
      <c r="Z44" s="10"/>
    </row>
    <row r="45" spans="1:26" x14ac:dyDescent="0.25">
      <c r="A45" s="2">
        <v>40</v>
      </c>
      <c r="B45" s="3" t="s">
        <v>94</v>
      </c>
      <c r="C45" s="4" t="s">
        <v>95</v>
      </c>
      <c r="D45" s="5" t="s">
        <v>9</v>
      </c>
      <c r="E45" s="5" t="s">
        <v>277</v>
      </c>
      <c r="F45" s="5"/>
      <c r="G45" s="5" t="s">
        <v>279</v>
      </c>
      <c r="H45" s="4"/>
      <c r="I45" s="6">
        <v>1</v>
      </c>
      <c r="J45" s="6">
        <v>1</v>
      </c>
      <c r="K45" s="6">
        <v>1</v>
      </c>
      <c r="L45" s="6">
        <v>3</v>
      </c>
      <c r="M45" s="6">
        <v>2</v>
      </c>
      <c r="N45" s="6">
        <v>2</v>
      </c>
      <c r="O45" s="8">
        <f t="shared" si="16"/>
        <v>3.8626509898418412E-2</v>
      </c>
      <c r="P45" s="9">
        <f t="shared" si="17"/>
        <v>6.3999999999999997E-5</v>
      </c>
      <c r="Q45" s="8">
        <f t="shared" si="18"/>
        <v>6.5171236707132893E-3</v>
      </c>
      <c r="R45" s="10"/>
      <c r="S45" s="8">
        <f t="shared" si="3"/>
        <v>2.6984963577623637E-2</v>
      </c>
      <c r="T45" s="9">
        <f t="shared" si="25"/>
        <v>2.6164140736913028E-5</v>
      </c>
      <c r="U45" s="8">
        <f t="shared" si="26"/>
        <v>4.5210731647388333E-3</v>
      </c>
      <c r="V45" s="10"/>
      <c r="W45" s="8">
        <f t="shared" si="6"/>
        <v>3.529744587578075E-2</v>
      </c>
      <c r="X45" s="9">
        <f t="shared" si="7"/>
        <v>5.1020408163265301E-5</v>
      </c>
      <c r="Y45" s="8">
        <f t="shared" si="8"/>
        <v>6.2641994398385239E-3</v>
      </c>
      <c r="Z45" s="10"/>
    </row>
    <row r="46" spans="1:26" x14ac:dyDescent="0.25">
      <c r="A46" s="2">
        <v>41</v>
      </c>
      <c r="B46" s="3" t="s">
        <v>96</v>
      </c>
      <c r="C46" s="4" t="s">
        <v>97</v>
      </c>
      <c r="D46" s="5" t="s">
        <v>9</v>
      </c>
      <c r="E46" s="5" t="s">
        <v>280</v>
      </c>
      <c r="F46" s="5"/>
      <c r="G46" s="5" t="s">
        <v>279</v>
      </c>
      <c r="H46" s="4"/>
      <c r="I46" s="6">
        <v>1</v>
      </c>
      <c r="J46" s="6">
        <v>1</v>
      </c>
      <c r="K46" s="6">
        <v>1</v>
      </c>
      <c r="L46" s="6">
        <v>2</v>
      </c>
      <c r="M46" s="6">
        <v>3</v>
      </c>
      <c r="N46" s="6">
        <v>3</v>
      </c>
      <c r="O46" s="8">
        <f t="shared" si="16"/>
        <v>2.7913487175522479E-2</v>
      </c>
      <c r="P46" s="9">
        <f t="shared" si="17"/>
        <v>2.8444444444444444E-5</v>
      </c>
      <c r="Q46" s="8">
        <f t="shared" si="18"/>
        <v>4.709606135324125E-3</v>
      </c>
      <c r="R46" s="10"/>
      <c r="S46" s="8">
        <f t="shared" si="3"/>
        <v>3.7366459882229586E-2</v>
      </c>
      <c r="T46" s="9">
        <f t="shared" si="25"/>
        <v>5.8869316658054306E-5</v>
      </c>
      <c r="U46" s="8">
        <f t="shared" si="26"/>
        <v>6.2603938133503059E-3</v>
      </c>
      <c r="V46" s="10"/>
      <c r="W46" s="8">
        <f t="shared" si="6"/>
        <v>4.8601899798226503E-2</v>
      </c>
      <c r="X46" s="9">
        <f t="shared" si="7"/>
        <v>1.1479591836734695E-4</v>
      </c>
      <c r="Y46" s="8">
        <f t="shared" si="8"/>
        <v>8.6253264489042671E-3</v>
      </c>
      <c r="Z46" s="10"/>
    </row>
    <row r="47" spans="1:26" x14ac:dyDescent="0.25">
      <c r="A47" s="2">
        <v>42</v>
      </c>
      <c r="B47" s="3" t="s">
        <v>98</v>
      </c>
      <c r="C47" s="4" t="s">
        <v>99</v>
      </c>
      <c r="D47" s="5" t="s">
        <v>9</v>
      </c>
      <c r="E47" s="5" t="s">
        <v>277</v>
      </c>
      <c r="F47" s="5"/>
      <c r="G47" s="5" t="s">
        <v>279</v>
      </c>
      <c r="H47" s="4"/>
      <c r="I47" s="6">
        <v>1</v>
      </c>
      <c r="J47" s="6">
        <v>0</v>
      </c>
      <c r="K47" s="6">
        <v>0</v>
      </c>
      <c r="L47" s="6">
        <v>2</v>
      </c>
      <c r="M47" s="6"/>
      <c r="N47" s="6"/>
      <c r="O47" s="8">
        <f t="shared" si="16"/>
        <v>2.7913487175522479E-2</v>
      </c>
      <c r="P47" s="9">
        <f t="shared" si="17"/>
        <v>2.8444444444444444E-5</v>
      </c>
      <c r="Q47" s="8">
        <f t="shared" si="18"/>
        <v>4.709606135324125E-3</v>
      </c>
      <c r="R47" s="10"/>
      <c r="S47" s="8"/>
      <c r="T47" s="9"/>
      <c r="U47" s="8"/>
      <c r="V47" s="10"/>
      <c r="W47" s="8"/>
      <c r="X47" s="9"/>
      <c r="Y47" s="8"/>
      <c r="Z47" s="10"/>
    </row>
    <row r="48" spans="1:26" x14ac:dyDescent="0.25">
      <c r="A48" s="2">
        <v>43</v>
      </c>
      <c r="B48" s="3" t="s">
        <v>100</v>
      </c>
      <c r="C48" s="4" t="s">
        <v>101</v>
      </c>
      <c r="D48" s="5" t="s">
        <v>9</v>
      </c>
      <c r="E48" s="5" t="s">
        <v>277</v>
      </c>
      <c r="F48" s="5"/>
      <c r="G48" s="5" t="s">
        <v>279</v>
      </c>
      <c r="H48" s="4"/>
      <c r="I48" s="6">
        <v>1</v>
      </c>
      <c r="J48" s="6">
        <v>0</v>
      </c>
      <c r="K48" s="6">
        <v>0</v>
      </c>
      <c r="L48" s="6">
        <v>3</v>
      </c>
      <c r="M48" s="6"/>
      <c r="N48" s="6"/>
      <c r="O48" s="8">
        <f t="shared" si="16"/>
        <v>3.8626509898418412E-2</v>
      </c>
      <c r="P48" s="9">
        <f t="shared" si="17"/>
        <v>6.3999999999999997E-5</v>
      </c>
      <c r="Q48" s="8">
        <f t="shared" si="18"/>
        <v>6.5171236707132893E-3</v>
      </c>
      <c r="R48" s="10"/>
      <c r="S48" s="8"/>
      <c r="T48" s="9"/>
      <c r="U48" s="8"/>
      <c r="V48" s="10"/>
      <c r="W48" s="8"/>
      <c r="X48" s="9"/>
      <c r="Y48" s="8"/>
      <c r="Z48" s="10"/>
    </row>
    <row r="49" spans="1:26" x14ac:dyDescent="0.25">
      <c r="A49" s="2">
        <v>44</v>
      </c>
      <c r="B49" s="3" t="s">
        <v>102</v>
      </c>
      <c r="C49" s="4" t="s">
        <v>103</v>
      </c>
      <c r="D49" s="5" t="s">
        <v>90</v>
      </c>
      <c r="E49" s="5" t="s">
        <v>277</v>
      </c>
      <c r="F49" s="5"/>
      <c r="G49" s="5" t="s">
        <v>279</v>
      </c>
      <c r="H49" s="4"/>
      <c r="I49" s="6">
        <v>1</v>
      </c>
      <c r="J49" s="6">
        <v>1</v>
      </c>
      <c r="K49" s="6">
        <v>1</v>
      </c>
      <c r="L49" s="6">
        <v>4</v>
      </c>
      <c r="M49" s="6">
        <v>2</v>
      </c>
      <c r="N49" s="6">
        <v>2</v>
      </c>
      <c r="O49" s="8">
        <f t="shared" si="16"/>
        <v>4.8433404425072213E-2</v>
      </c>
      <c r="P49" s="9">
        <f t="shared" si="17"/>
        <v>1.1377777777777778E-4</v>
      </c>
      <c r="Q49" s="8">
        <f t="shared" si="18"/>
        <v>8.1717578746298338E-3</v>
      </c>
      <c r="R49" s="10"/>
      <c r="S49" s="8">
        <f t="shared" si="3"/>
        <v>2.6984963577623637E-2</v>
      </c>
      <c r="T49" s="9">
        <f t="shared" ref="T49:T64" si="27">(M49/391)^2</f>
        <v>2.6164140736913028E-5</v>
      </c>
      <c r="U49" s="8">
        <f t="shared" ref="U49:U64" si="28">(S49/(LN(391)))</f>
        <v>4.5210731647388333E-3</v>
      </c>
      <c r="V49" s="10"/>
      <c r="W49" s="8">
        <f t="shared" si="6"/>
        <v>3.529744587578075E-2</v>
      </c>
      <c r="X49" s="9">
        <f t="shared" si="7"/>
        <v>5.1020408163265301E-5</v>
      </c>
      <c r="Y49" s="8">
        <f t="shared" si="8"/>
        <v>6.2641994398385239E-3</v>
      </c>
      <c r="Z49" s="10"/>
    </row>
    <row r="50" spans="1:26" x14ac:dyDescent="0.25">
      <c r="A50" s="2">
        <v>45</v>
      </c>
      <c r="B50" s="3" t="s">
        <v>104</v>
      </c>
      <c r="C50" s="4" t="s">
        <v>105</v>
      </c>
      <c r="D50" s="5" t="s">
        <v>90</v>
      </c>
      <c r="E50" s="5" t="s">
        <v>277</v>
      </c>
      <c r="F50" s="5"/>
      <c r="G50" s="5" t="s">
        <v>279</v>
      </c>
      <c r="H50" s="4"/>
      <c r="I50" s="6">
        <v>1</v>
      </c>
      <c r="J50" s="6">
        <v>1</v>
      </c>
      <c r="K50" s="6">
        <v>1</v>
      </c>
      <c r="L50" s="6">
        <v>2</v>
      </c>
      <c r="M50" s="6">
        <v>3</v>
      </c>
      <c r="N50" s="6">
        <v>2</v>
      </c>
      <c r="O50" s="8">
        <f t="shared" si="16"/>
        <v>2.7913487175522479E-2</v>
      </c>
      <c r="P50" s="9">
        <f t="shared" si="17"/>
        <v>2.8444444444444444E-5</v>
      </c>
      <c r="Q50" s="8">
        <f t="shared" si="18"/>
        <v>4.709606135324125E-3</v>
      </c>
      <c r="R50" s="10"/>
      <c r="S50" s="8">
        <f t="shared" si="3"/>
        <v>3.7366459882229586E-2</v>
      </c>
      <c r="T50" s="9">
        <f t="shared" si="27"/>
        <v>5.8869316658054306E-5</v>
      </c>
      <c r="U50" s="8">
        <f t="shared" si="28"/>
        <v>6.2603938133503059E-3</v>
      </c>
      <c r="V50" s="10"/>
      <c r="W50" s="8">
        <f t="shared" si="6"/>
        <v>3.529744587578075E-2</v>
      </c>
      <c r="X50" s="9">
        <f t="shared" si="7"/>
        <v>5.1020408163265301E-5</v>
      </c>
      <c r="Y50" s="8">
        <f t="shared" si="8"/>
        <v>6.2641994398385239E-3</v>
      </c>
      <c r="Z50" s="10"/>
    </row>
    <row r="51" spans="1:26" x14ac:dyDescent="0.25">
      <c r="A51" s="2">
        <v>46</v>
      </c>
      <c r="B51" s="3" t="s">
        <v>106</v>
      </c>
      <c r="C51" s="4" t="s">
        <v>107</v>
      </c>
      <c r="D51" s="5" t="s">
        <v>70</v>
      </c>
      <c r="E51" s="5" t="s">
        <v>277</v>
      </c>
      <c r="F51" s="5"/>
      <c r="G51" s="5" t="s">
        <v>279</v>
      </c>
      <c r="H51" s="4"/>
      <c r="I51" s="6">
        <v>1</v>
      </c>
      <c r="J51" s="6">
        <v>1</v>
      </c>
      <c r="K51" s="6">
        <v>1</v>
      </c>
      <c r="L51" s="6">
        <v>4</v>
      </c>
      <c r="M51" s="6">
        <v>6</v>
      </c>
      <c r="N51" s="6">
        <v>3</v>
      </c>
      <c r="O51" s="8">
        <f t="shared" si="16"/>
        <v>4.8433404425072213E-2</v>
      </c>
      <c r="P51" s="9">
        <f t="shared" si="17"/>
        <v>1.1377777777777778E-4</v>
      </c>
      <c r="Q51" s="8">
        <f t="shared" si="18"/>
        <v>8.1717578746298338E-3</v>
      </c>
      <c r="R51" s="10"/>
      <c r="S51" s="8">
        <f t="shared" si="3"/>
        <v>6.4096390139498374E-2</v>
      </c>
      <c r="T51" s="9">
        <f t="shared" si="27"/>
        <v>2.3547726663221722E-4</v>
      </c>
      <c r="U51" s="8">
        <f t="shared" si="28"/>
        <v>1.0738738578717622E-2</v>
      </c>
      <c r="V51" s="10"/>
      <c r="W51" s="8">
        <f t="shared" si="6"/>
        <v>4.8601899798226503E-2</v>
      </c>
      <c r="X51" s="9">
        <f t="shared" si="7"/>
        <v>1.1479591836734695E-4</v>
      </c>
      <c r="Y51" s="8">
        <f t="shared" si="8"/>
        <v>8.6253264489042671E-3</v>
      </c>
      <c r="Z51" s="10"/>
    </row>
    <row r="52" spans="1:26" x14ac:dyDescent="0.25">
      <c r="A52" s="2">
        <v>47</v>
      </c>
      <c r="B52" s="3" t="s">
        <v>108</v>
      </c>
      <c r="C52" s="4" t="s">
        <v>109</v>
      </c>
      <c r="D52" s="5" t="s">
        <v>110</v>
      </c>
      <c r="E52" s="5" t="s">
        <v>277</v>
      </c>
      <c r="F52" s="5"/>
      <c r="G52" s="5" t="s">
        <v>279</v>
      </c>
      <c r="H52" s="4"/>
      <c r="I52" s="6">
        <v>1</v>
      </c>
      <c r="J52" s="6">
        <v>1</v>
      </c>
      <c r="K52" s="6">
        <v>1</v>
      </c>
      <c r="L52" s="6">
        <v>4</v>
      </c>
      <c r="M52" s="6">
        <v>3</v>
      </c>
      <c r="N52" s="6">
        <v>7</v>
      </c>
      <c r="O52" s="8">
        <f t="shared" si="16"/>
        <v>4.8433404425072213E-2</v>
      </c>
      <c r="P52" s="9">
        <f t="shared" si="17"/>
        <v>1.1377777777777778E-4</v>
      </c>
      <c r="Q52" s="8">
        <f t="shared" si="18"/>
        <v>8.1717578746298338E-3</v>
      </c>
      <c r="R52" s="10"/>
      <c r="S52" s="8">
        <f t="shared" si="3"/>
        <v>3.7366459882229586E-2</v>
      </c>
      <c r="T52" s="9">
        <f t="shared" si="27"/>
        <v>5.8869316658054306E-5</v>
      </c>
      <c r="U52" s="8">
        <f t="shared" si="28"/>
        <v>6.2603938133503059E-3</v>
      </c>
      <c r="V52" s="10"/>
      <c r="W52" s="8">
        <f t="shared" si="6"/>
        <v>9.2221986352848409E-2</v>
      </c>
      <c r="X52" s="9">
        <f t="shared" si="7"/>
        <v>6.2500000000000012E-4</v>
      </c>
      <c r="Y52" s="8">
        <f t="shared" si="8"/>
        <v>1.6366535904193971E-2</v>
      </c>
      <c r="Z52" s="10"/>
    </row>
    <row r="53" spans="1:26" x14ac:dyDescent="0.25">
      <c r="A53" s="2">
        <v>48</v>
      </c>
      <c r="B53" s="3" t="s">
        <v>111</v>
      </c>
      <c r="C53" s="4" t="s">
        <v>112</v>
      </c>
      <c r="D53" s="5" t="s">
        <v>110</v>
      </c>
      <c r="E53" s="5" t="s">
        <v>277</v>
      </c>
      <c r="F53" s="5"/>
      <c r="G53" s="5" t="s">
        <v>279</v>
      </c>
      <c r="H53" s="4"/>
      <c r="I53" s="6">
        <v>1</v>
      </c>
      <c r="J53" s="6">
        <v>1</v>
      </c>
      <c r="K53" s="6">
        <v>1</v>
      </c>
      <c r="L53" s="6">
        <v>3</v>
      </c>
      <c r="M53" s="6">
        <v>4</v>
      </c>
      <c r="N53" s="6">
        <v>4</v>
      </c>
      <c r="O53" s="8">
        <f t="shared" si="16"/>
        <v>3.8626509898418412E-2</v>
      </c>
      <c r="P53" s="9">
        <f t="shared" si="17"/>
        <v>6.3999999999999997E-5</v>
      </c>
      <c r="Q53" s="8">
        <f t="shared" si="18"/>
        <v>6.5171236707132893E-3</v>
      </c>
      <c r="R53" s="10"/>
      <c r="S53" s="8">
        <f t="shared" si="3"/>
        <v>4.6878907405273403E-2</v>
      </c>
      <c r="T53" s="9">
        <f t="shared" si="27"/>
        <v>1.0465656294765211E-4</v>
      </c>
      <c r="U53" s="8">
        <f t="shared" si="28"/>
        <v>7.8541136308223382E-3</v>
      </c>
      <c r="V53" s="10"/>
      <c r="W53" s="8">
        <f t="shared" si="6"/>
        <v>6.06927891721337E-2</v>
      </c>
      <c r="X53" s="9">
        <f t="shared" si="7"/>
        <v>2.040816326530612E-4</v>
      </c>
      <c r="Y53" s="8">
        <f t="shared" si="8"/>
        <v>1.0771083473639805E-2</v>
      </c>
      <c r="Z53" s="10"/>
    </row>
    <row r="54" spans="1:26" x14ac:dyDescent="0.25">
      <c r="A54" s="2">
        <v>49</v>
      </c>
      <c r="B54" s="3" t="s">
        <v>113</v>
      </c>
      <c r="C54" s="4" t="s">
        <v>114</v>
      </c>
      <c r="D54" s="5" t="s">
        <v>39</v>
      </c>
      <c r="E54" s="5" t="s">
        <v>280</v>
      </c>
      <c r="F54" s="5"/>
      <c r="G54" s="5" t="s">
        <v>279</v>
      </c>
      <c r="H54" s="4"/>
      <c r="I54" s="6">
        <v>1</v>
      </c>
      <c r="J54" s="6">
        <v>1</v>
      </c>
      <c r="K54" s="6">
        <v>1</v>
      </c>
      <c r="L54" s="6">
        <v>3</v>
      </c>
      <c r="M54" s="6">
        <v>2</v>
      </c>
      <c r="N54" s="6">
        <v>4</v>
      </c>
      <c r="O54" s="8">
        <f t="shared" si="16"/>
        <v>3.8626509898418412E-2</v>
      </c>
      <c r="P54" s="9">
        <f t="shared" si="17"/>
        <v>6.3999999999999997E-5</v>
      </c>
      <c r="Q54" s="8">
        <f t="shared" si="18"/>
        <v>6.5171236707132893E-3</v>
      </c>
      <c r="R54" s="10"/>
      <c r="S54" s="8">
        <f t="shared" si="3"/>
        <v>2.6984963577623637E-2</v>
      </c>
      <c r="T54" s="9">
        <f t="shared" si="27"/>
        <v>2.6164140736913028E-5</v>
      </c>
      <c r="U54" s="8">
        <f t="shared" si="28"/>
        <v>4.5210731647388333E-3</v>
      </c>
      <c r="V54" s="10"/>
      <c r="W54" s="8">
        <f t="shared" si="6"/>
        <v>6.06927891721337E-2</v>
      </c>
      <c r="X54" s="9">
        <f t="shared" si="7"/>
        <v>2.040816326530612E-4</v>
      </c>
      <c r="Y54" s="8">
        <f t="shared" si="8"/>
        <v>1.0771083473639805E-2</v>
      </c>
      <c r="Z54" s="10"/>
    </row>
    <row r="55" spans="1:26" x14ac:dyDescent="0.25">
      <c r="A55" s="2">
        <v>50</v>
      </c>
      <c r="B55" s="3" t="s">
        <v>115</v>
      </c>
      <c r="C55" s="4" t="s">
        <v>116</v>
      </c>
      <c r="D55" s="5" t="s">
        <v>90</v>
      </c>
      <c r="E55" s="5" t="s">
        <v>280</v>
      </c>
      <c r="F55" s="5"/>
      <c r="G55" s="5" t="s">
        <v>279</v>
      </c>
      <c r="H55" s="4"/>
      <c r="I55" s="6">
        <v>1</v>
      </c>
      <c r="J55" s="6">
        <v>1</v>
      </c>
      <c r="K55" s="6">
        <v>1</v>
      </c>
      <c r="L55" s="6">
        <v>1</v>
      </c>
      <c r="M55" s="6">
        <v>3</v>
      </c>
      <c r="N55" s="6">
        <v>1</v>
      </c>
      <c r="O55" s="8">
        <f t="shared" si="16"/>
        <v>1.5805136069254429E-2</v>
      </c>
      <c r="P55" s="9">
        <f t="shared" si="17"/>
        <v>7.111111111111111E-6</v>
      </c>
      <c r="Q55" s="8">
        <f t="shared" si="18"/>
        <v>2.666666666666667E-3</v>
      </c>
      <c r="R55" s="10"/>
      <c r="S55" s="8">
        <f t="shared" si="3"/>
        <v>3.7366459882229586E-2</v>
      </c>
      <c r="T55" s="9">
        <f t="shared" si="27"/>
        <v>5.8869316658054306E-5</v>
      </c>
      <c r="U55" s="8">
        <f t="shared" si="28"/>
        <v>6.2603938133503059E-3</v>
      </c>
      <c r="V55" s="10"/>
      <c r="W55" s="8">
        <f t="shared" si="6"/>
        <v>2.0124248582747317E-2</v>
      </c>
      <c r="X55" s="9">
        <f t="shared" si="7"/>
        <v>1.2755102040816325E-5</v>
      </c>
      <c r="Y55" s="8">
        <f t="shared" si="8"/>
        <v>3.5714285714285709E-3</v>
      </c>
      <c r="Z55" s="10"/>
    </row>
    <row r="56" spans="1:26" x14ac:dyDescent="0.25">
      <c r="A56" s="2">
        <v>51</v>
      </c>
      <c r="B56" s="3" t="s">
        <v>117</v>
      </c>
      <c r="C56" s="4" t="s">
        <v>118</v>
      </c>
      <c r="D56" s="5" t="s">
        <v>90</v>
      </c>
      <c r="E56" s="5" t="s">
        <v>280</v>
      </c>
      <c r="F56" s="5"/>
      <c r="G56" s="5" t="s">
        <v>279</v>
      </c>
      <c r="H56" s="4"/>
      <c r="I56" s="6">
        <v>1</v>
      </c>
      <c r="J56" s="6">
        <v>1</v>
      </c>
      <c r="K56" s="6">
        <v>1</v>
      </c>
      <c r="L56" s="6">
        <v>5</v>
      </c>
      <c r="M56" s="6">
        <v>7</v>
      </c>
      <c r="N56" s="6">
        <v>4</v>
      </c>
      <c r="O56" s="8">
        <f t="shared" si="16"/>
        <v>5.7566508180484137E-2</v>
      </c>
      <c r="P56" s="9">
        <f t="shared" si="17"/>
        <v>1.7777777777777781E-4</v>
      </c>
      <c r="Q56" s="8">
        <f t="shared" si="18"/>
        <v>9.7127090718259514E-3</v>
      </c>
      <c r="R56" s="10"/>
      <c r="S56" s="8">
        <f t="shared" si="3"/>
        <v>7.2019390988517562E-2</v>
      </c>
      <c r="T56" s="9">
        <f t="shared" si="27"/>
        <v>3.2051072402718454E-4</v>
      </c>
      <c r="U56" s="8">
        <f t="shared" si="28"/>
        <v>1.2066161771995768E-2</v>
      </c>
      <c r="V56" s="10"/>
      <c r="W56" s="8">
        <f t="shared" si="6"/>
        <v>6.06927891721337E-2</v>
      </c>
      <c r="X56" s="9">
        <f t="shared" si="7"/>
        <v>2.040816326530612E-4</v>
      </c>
      <c r="Y56" s="8">
        <f t="shared" si="8"/>
        <v>1.0771083473639805E-2</v>
      </c>
      <c r="Z56" s="10"/>
    </row>
    <row r="57" spans="1:26" x14ac:dyDescent="0.25">
      <c r="A57" s="2">
        <v>52</v>
      </c>
      <c r="B57" s="3" t="s">
        <v>119</v>
      </c>
      <c r="C57" s="4" t="s">
        <v>120</v>
      </c>
      <c r="D57" s="5" t="s">
        <v>110</v>
      </c>
      <c r="E57" s="5" t="s">
        <v>277</v>
      </c>
      <c r="F57" s="5"/>
      <c r="G57" s="5" t="s">
        <v>279</v>
      </c>
      <c r="H57" s="4"/>
      <c r="I57" s="6">
        <v>0</v>
      </c>
      <c r="J57" s="6">
        <v>1</v>
      </c>
      <c r="K57" s="6">
        <v>1</v>
      </c>
      <c r="L57" s="6"/>
      <c r="M57" s="6">
        <v>1</v>
      </c>
      <c r="N57" s="6">
        <v>2</v>
      </c>
      <c r="O57" s="8"/>
      <c r="P57" s="9"/>
      <c r="Q57" s="8"/>
      <c r="R57" s="10"/>
      <c r="S57" s="8">
        <f t="shared" si="3"/>
        <v>1.5265236726305285E-2</v>
      </c>
      <c r="T57" s="9">
        <f t="shared" si="27"/>
        <v>6.541035184228257E-6</v>
      </c>
      <c r="U57" s="8">
        <f t="shared" si="28"/>
        <v>2.5575447570332483E-3</v>
      </c>
      <c r="V57" s="10"/>
      <c r="W57" s="8">
        <f t="shared" si="6"/>
        <v>3.529744587578075E-2</v>
      </c>
      <c r="X57" s="9">
        <f t="shared" si="7"/>
        <v>5.1020408163265301E-5</v>
      </c>
      <c r="Y57" s="8">
        <f t="shared" si="8"/>
        <v>6.2641994398385239E-3</v>
      </c>
      <c r="Z57" s="10"/>
    </row>
    <row r="58" spans="1:26" x14ac:dyDescent="0.25">
      <c r="A58" s="2">
        <v>53</v>
      </c>
      <c r="B58" s="3" t="s">
        <v>121</v>
      </c>
      <c r="C58" s="4" t="s">
        <v>122</v>
      </c>
      <c r="D58" s="5" t="s">
        <v>73</v>
      </c>
      <c r="E58" s="5" t="s">
        <v>277</v>
      </c>
      <c r="F58" s="5"/>
      <c r="G58" s="5" t="s">
        <v>279</v>
      </c>
      <c r="H58" s="4"/>
      <c r="I58" s="6">
        <v>1</v>
      </c>
      <c r="J58" s="6">
        <v>1</v>
      </c>
      <c r="K58" s="6">
        <v>1</v>
      </c>
      <c r="L58" s="6">
        <v>3</v>
      </c>
      <c r="M58" s="6">
        <v>6</v>
      </c>
      <c r="N58" s="6">
        <v>6</v>
      </c>
      <c r="O58" s="8">
        <f t="shared" ref="O58:O94" si="29">-((L58/375)*(LN((L58/375))))</f>
        <v>3.8626509898418412E-2</v>
      </c>
      <c r="P58" s="9">
        <f t="shared" ref="P58:P94" si="30">(L58/375)^2</f>
        <v>6.3999999999999997E-5</v>
      </c>
      <c r="Q58" s="8">
        <f t="shared" ref="Q58:Q94" si="31">(O58/(LN(375)))</f>
        <v>6.5171236707132893E-3</v>
      </c>
      <c r="R58" s="10"/>
      <c r="S58" s="8">
        <f t="shared" si="3"/>
        <v>6.4096390139498374E-2</v>
      </c>
      <c r="T58" s="9">
        <f t="shared" si="27"/>
        <v>2.3547726663221722E-4</v>
      </c>
      <c r="U58" s="8">
        <f t="shared" si="28"/>
        <v>1.0738738578717622E-2</v>
      </c>
      <c r="V58" s="10"/>
      <c r="W58" s="8">
        <f t="shared" si="6"/>
        <v>8.2350645727311322E-2</v>
      </c>
      <c r="X58" s="9">
        <f t="shared" si="7"/>
        <v>4.5918367346938779E-4</v>
      </c>
      <c r="Y58" s="8">
        <f t="shared" si="8"/>
        <v>1.4614679788752673E-2</v>
      </c>
      <c r="Z58" s="10"/>
    </row>
    <row r="59" spans="1:26" x14ac:dyDescent="0.25">
      <c r="A59" s="2">
        <v>54</v>
      </c>
      <c r="B59" s="3" t="s">
        <v>123</v>
      </c>
      <c r="C59" s="4" t="s">
        <v>124</v>
      </c>
      <c r="D59" s="5" t="s">
        <v>73</v>
      </c>
      <c r="E59" s="5" t="s">
        <v>277</v>
      </c>
      <c r="F59" s="5"/>
      <c r="G59" s="5" t="s">
        <v>279</v>
      </c>
      <c r="H59" s="4"/>
      <c r="I59" s="6">
        <v>1</v>
      </c>
      <c r="J59" s="6">
        <v>1</v>
      </c>
      <c r="K59" s="6">
        <v>1</v>
      </c>
      <c r="L59" s="6">
        <v>2</v>
      </c>
      <c r="M59" s="6">
        <v>1</v>
      </c>
      <c r="N59" s="6">
        <v>1</v>
      </c>
      <c r="O59" s="8">
        <f t="shared" si="29"/>
        <v>2.7913487175522479E-2</v>
      </c>
      <c r="P59" s="9">
        <f t="shared" si="30"/>
        <v>2.8444444444444444E-5</v>
      </c>
      <c r="Q59" s="8">
        <f t="shared" si="31"/>
        <v>4.709606135324125E-3</v>
      </c>
      <c r="R59" s="10"/>
      <c r="S59" s="8">
        <f t="shared" si="3"/>
        <v>1.5265236726305285E-2</v>
      </c>
      <c r="T59" s="9">
        <f t="shared" si="27"/>
        <v>6.541035184228257E-6</v>
      </c>
      <c r="U59" s="8">
        <f t="shared" si="28"/>
        <v>2.5575447570332483E-3</v>
      </c>
      <c r="V59" s="10"/>
      <c r="W59" s="8">
        <f t="shared" si="6"/>
        <v>2.0124248582747317E-2</v>
      </c>
      <c r="X59" s="9">
        <f t="shared" si="7"/>
        <v>1.2755102040816325E-5</v>
      </c>
      <c r="Y59" s="8">
        <f t="shared" si="8"/>
        <v>3.5714285714285709E-3</v>
      </c>
      <c r="Z59" s="10"/>
    </row>
    <row r="60" spans="1:26" x14ac:dyDescent="0.25">
      <c r="A60" s="2">
        <v>55</v>
      </c>
      <c r="B60" s="3" t="s">
        <v>125</v>
      </c>
      <c r="C60" s="4" t="s">
        <v>126</v>
      </c>
      <c r="D60" s="5" t="s">
        <v>73</v>
      </c>
      <c r="E60" s="5" t="s">
        <v>277</v>
      </c>
      <c r="F60" s="5"/>
      <c r="G60" s="5" t="s">
        <v>279</v>
      </c>
      <c r="H60" s="4"/>
      <c r="I60" s="6">
        <v>1</v>
      </c>
      <c r="J60" s="6">
        <v>1</v>
      </c>
      <c r="K60" s="6">
        <v>1</v>
      </c>
      <c r="L60" s="6">
        <v>2</v>
      </c>
      <c r="M60" s="6">
        <v>4</v>
      </c>
      <c r="N60" s="6">
        <v>4</v>
      </c>
      <c r="O60" s="8">
        <f t="shared" si="29"/>
        <v>2.7913487175522479E-2</v>
      </c>
      <c r="P60" s="9">
        <f t="shared" si="30"/>
        <v>2.8444444444444444E-5</v>
      </c>
      <c r="Q60" s="8">
        <f t="shared" si="31"/>
        <v>4.709606135324125E-3</v>
      </c>
      <c r="R60" s="10"/>
      <c r="S60" s="8">
        <f t="shared" si="3"/>
        <v>4.6878907405273403E-2</v>
      </c>
      <c r="T60" s="9">
        <f t="shared" si="27"/>
        <v>1.0465656294765211E-4</v>
      </c>
      <c r="U60" s="8">
        <f t="shared" si="28"/>
        <v>7.8541136308223382E-3</v>
      </c>
      <c r="V60" s="10"/>
      <c r="W60" s="8">
        <f t="shared" si="6"/>
        <v>6.06927891721337E-2</v>
      </c>
      <c r="X60" s="9">
        <f t="shared" si="7"/>
        <v>2.040816326530612E-4</v>
      </c>
      <c r="Y60" s="8">
        <f t="shared" si="8"/>
        <v>1.0771083473639805E-2</v>
      </c>
      <c r="Z60" s="10"/>
    </row>
    <row r="61" spans="1:26" x14ac:dyDescent="0.25">
      <c r="A61" s="2">
        <v>56</v>
      </c>
      <c r="B61" s="3" t="s">
        <v>127</v>
      </c>
      <c r="C61" s="4" t="s">
        <v>128</v>
      </c>
      <c r="D61" s="5" t="s">
        <v>93</v>
      </c>
      <c r="E61" s="5" t="s">
        <v>277</v>
      </c>
      <c r="F61" s="5"/>
      <c r="G61" s="5" t="s">
        <v>279</v>
      </c>
      <c r="H61" s="4"/>
      <c r="I61" s="6">
        <v>1</v>
      </c>
      <c r="J61" s="6">
        <v>1</v>
      </c>
      <c r="K61" s="6">
        <v>1</v>
      </c>
      <c r="L61" s="6">
        <v>2</v>
      </c>
      <c r="M61" s="6">
        <v>4</v>
      </c>
      <c r="N61" s="6">
        <v>4</v>
      </c>
      <c r="O61" s="8">
        <f t="shared" si="29"/>
        <v>2.7913487175522479E-2</v>
      </c>
      <c r="P61" s="9">
        <f t="shared" si="30"/>
        <v>2.8444444444444444E-5</v>
      </c>
      <c r="Q61" s="8">
        <f t="shared" si="31"/>
        <v>4.709606135324125E-3</v>
      </c>
      <c r="R61" s="10"/>
      <c r="S61" s="8">
        <f t="shared" si="3"/>
        <v>4.6878907405273403E-2</v>
      </c>
      <c r="T61" s="9">
        <f t="shared" si="27"/>
        <v>1.0465656294765211E-4</v>
      </c>
      <c r="U61" s="8">
        <f t="shared" si="28"/>
        <v>7.8541136308223382E-3</v>
      </c>
      <c r="V61" s="10"/>
      <c r="W61" s="8">
        <f t="shared" si="6"/>
        <v>6.06927891721337E-2</v>
      </c>
      <c r="X61" s="9">
        <f t="shared" si="7"/>
        <v>2.040816326530612E-4</v>
      </c>
      <c r="Y61" s="8">
        <f t="shared" si="8"/>
        <v>1.0771083473639805E-2</v>
      </c>
      <c r="Z61" s="10"/>
    </row>
    <row r="62" spans="1:26" x14ac:dyDescent="0.25">
      <c r="A62" s="2">
        <v>57</v>
      </c>
      <c r="B62" s="3" t="s">
        <v>129</v>
      </c>
      <c r="C62" s="4" t="s">
        <v>130</v>
      </c>
      <c r="D62" s="5" t="s">
        <v>110</v>
      </c>
      <c r="E62" s="5" t="s">
        <v>277</v>
      </c>
      <c r="F62" s="5"/>
      <c r="G62" s="5" t="s">
        <v>279</v>
      </c>
      <c r="H62" s="4"/>
      <c r="I62" s="6">
        <v>1</v>
      </c>
      <c r="J62" s="6">
        <v>1</v>
      </c>
      <c r="K62" s="6">
        <v>1</v>
      </c>
      <c r="L62" s="6">
        <v>3</v>
      </c>
      <c r="M62" s="6">
        <v>3</v>
      </c>
      <c r="N62" s="6">
        <v>2</v>
      </c>
      <c r="O62" s="8">
        <f t="shared" si="29"/>
        <v>3.8626509898418412E-2</v>
      </c>
      <c r="P62" s="9">
        <f t="shared" si="30"/>
        <v>6.3999999999999997E-5</v>
      </c>
      <c r="Q62" s="8">
        <f t="shared" si="31"/>
        <v>6.5171236707132893E-3</v>
      </c>
      <c r="R62" s="10"/>
      <c r="S62" s="8">
        <f t="shared" si="3"/>
        <v>3.7366459882229586E-2</v>
      </c>
      <c r="T62" s="9">
        <f t="shared" si="27"/>
        <v>5.8869316658054306E-5</v>
      </c>
      <c r="U62" s="8">
        <f t="shared" si="28"/>
        <v>6.2603938133503059E-3</v>
      </c>
      <c r="V62" s="10"/>
      <c r="W62" s="8">
        <f t="shared" si="6"/>
        <v>3.529744587578075E-2</v>
      </c>
      <c r="X62" s="9">
        <f t="shared" si="7"/>
        <v>5.1020408163265301E-5</v>
      </c>
      <c r="Y62" s="8">
        <f t="shared" si="8"/>
        <v>6.2641994398385239E-3</v>
      </c>
      <c r="Z62" s="10"/>
    </row>
    <row r="63" spans="1:26" x14ac:dyDescent="0.25">
      <c r="A63" s="2">
        <v>58</v>
      </c>
      <c r="B63" s="3" t="s">
        <v>131</v>
      </c>
      <c r="C63" s="4" t="s">
        <v>132</v>
      </c>
      <c r="D63" s="5" t="s">
        <v>39</v>
      </c>
      <c r="E63" s="5" t="s">
        <v>277</v>
      </c>
      <c r="F63" s="5"/>
      <c r="G63" s="5" t="s">
        <v>279</v>
      </c>
      <c r="H63" s="4"/>
      <c r="I63" s="6">
        <v>1</v>
      </c>
      <c r="J63" s="6">
        <v>1</v>
      </c>
      <c r="K63" s="6">
        <v>0</v>
      </c>
      <c r="L63" s="6">
        <v>1</v>
      </c>
      <c r="M63" s="6">
        <v>1</v>
      </c>
      <c r="N63" s="6"/>
      <c r="O63" s="8">
        <f t="shared" si="29"/>
        <v>1.5805136069254429E-2</v>
      </c>
      <c r="P63" s="9">
        <f t="shared" si="30"/>
        <v>7.111111111111111E-6</v>
      </c>
      <c r="Q63" s="8">
        <f t="shared" si="31"/>
        <v>2.666666666666667E-3</v>
      </c>
      <c r="R63" s="10"/>
      <c r="S63" s="8">
        <f t="shared" si="3"/>
        <v>1.5265236726305285E-2</v>
      </c>
      <c r="T63" s="9">
        <f t="shared" si="27"/>
        <v>6.541035184228257E-6</v>
      </c>
      <c r="U63" s="8">
        <f t="shared" si="28"/>
        <v>2.5575447570332483E-3</v>
      </c>
      <c r="V63" s="10"/>
      <c r="W63" s="8"/>
      <c r="X63" s="9"/>
      <c r="Y63" s="8"/>
      <c r="Z63" s="10"/>
    </row>
    <row r="64" spans="1:26" x14ac:dyDescent="0.25">
      <c r="A64" s="2">
        <v>59</v>
      </c>
      <c r="B64" s="3" t="s">
        <v>133</v>
      </c>
      <c r="C64" s="4" t="s">
        <v>134</v>
      </c>
      <c r="D64" s="5" t="s">
        <v>135</v>
      </c>
      <c r="E64" s="5" t="s">
        <v>277</v>
      </c>
      <c r="F64" s="5"/>
      <c r="G64" s="5" t="s">
        <v>278</v>
      </c>
      <c r="H64" s="4"/>
      <c r="I64" s="6">
        <v>1</v>
      </c>
      <c r="J64" s="6">
        <v>1</v>
      </c>
      <c r="K64" s="6">
        <v>1</v>
      </c>
      <c r="L64" s="6">
        <v>2</v>
      </c>
      <c r="M64" s="6">
        <v>2</v>
      </c>
      <c r="N64" s="6">
        <v>3</v>
      </c>
      <c r="O64" s="8">
        <f t="shared" si="29"/>
        <v>2.7913487175522479E-2</v>
      </c>
      <c r="P64" s="9">
        <f t="shared" si="30"/>
        <v>2.8444444444444444E-5</v>
      </c>
      <c r="Q64" s="8">
        <f t="shared" si="31"/>
        <v>4.709606135324125E-3</v>
      </c>
      <c r="R64" s="10"/>
      <c r="S64" s="8">
        <f t="shared" si="3"/>
        <v>2.6984963577623637E-2</v>
      </c>
      <c r="T64" s="9">
        <f t="shared" si="27"/>
        <v>2.6164140736913028E-5</v>
      </c>
      <c r="U64" s="8">
        <f t="shared" si="28"/>
        <v>4.5210731647388333E-3</v>
      </c>
      <c r="V64" s="10"/>
      <c r="W64" s="8">
        <f t="shared" si="6"/>
        <v>4.8601899798226503E-2</v>
      </c>
      <c r="X64" s="9">
        <f t="shared" si="7"/>
        <v>1.1479591836734695E-4</v>
      </c>
      <c r="Y64" s="8">
        <f t="shared" si="8"/>
        <v>8.6253264489042671E-3</v>
      </c>
      <c r="Z64" s="10"/>
    </row>
    <row r="65" spans="1:26" x14ac:dyDescent="0.25">
      <c r="A65" s="2">
        <v>60</v>
      </c>
      <c r="B65" s="3" t="s">
        <v>136</v>
      </c>
      <c r="C65" s="4" t="s">
        <v>137</v>
      </c>
      <c r="D65" s="5" t="s">
        <v>93</v>
      </c>
      <c r="E65" s="5" t="s">
        <v>277</v>
      </c>
      <c r="F65" s="5"/>
      <c r="G65" s="5" t="s">
        <v>279</v>
      </c>
      <c r="H65" s="4"/>
      <c r="I65" s="6">
        <v>1</v>
      </c>
      <c r="J65" s="6">
        <v>0</v>
      </c>
      <c r="K65" s="6">
        <v>0</v>
      </c>
      <c r="L65" s="6">
        <v>1</v>
      </c>
      <c r="M65" s="6"/>
      <c r="N65" s="6"/>
      <c r="O65" s="8">
        <f t="shared" si="29"/>
        <v>1.5805136069254429E-2</v>
      </c>
      <c r="P65" s="9">
        <f t="shared" si="30"/>
        <v>7.111111111111111E-6</v>
      </c>
      <c r="Q65" s="8">
        <f t="shared" si="31"/>
        <v>2.666666666666667E-3</v>
      </c>
      <c r="R65" s="10"/>
      <c r="S65" s="8"/>
      <c r="T65" s="9"/>
      <c r="U65" s="8"/>
      <c r="V65" s="10"/>
      <c r="W65" s="8"/>
      <c r="X65" s="9"/>
      <c r="Y65" s="8"/>
      <c r="Z65" s="10"/>
    </row>
    <row r="66" spans="1:26" x14ac:dyDescent="0.25">
      <c r="A66" s="2">
        <v>61</v>
      </c>
      <c r="B66" s="3" t="s">
        <v>138</v>
      </c>
      <c r="C66" s="4" t="s">
        <v>139</v>
      </c>
      <c r="D66" s="5" t="s">
        <v>93</v>
      </c>
      <c r="E66" s="5" t="s">
        <v>277</v>
      </c>
      <c r="F66" s="5"/>
      <c r="G66" s="5" t="s">
        <v>279</v>
      </c>
      <c r="H66" s="4"/>
      <c r="I66" s="6">
        <v>1</v>
      </c>
      <c r="J66" s="6">
        <v>1</v>
      </c>
      <c r="K66" s="6">
        <v>1</v>
      </c>
      <c r="L66" s="6">
        <v>2</v>
      </c>
      <c r="M66" s="6">
        <v>4</v>
      </c>
      <c r="N66" s="6">
        <v>5</v>
      </c>
      <c r="O66" s="8">
        <f t="shared" si="29"/>
        <v>2.7913487175522479E-2</v>
      </c>
      <c r="P66" s="9">
        <f t="shared" si="30"/>
        <v>2.8444444444444444E-5</v>
      </c>
      <c r="Q66" s="8">
        <f t="shared" si="31"/>
        <v>4.709606135324125E-3</v>
      </c>
      <c r="R66" s="10"/>
      <c r="S66" s="8">
        <f t="shared" si="3"/>
        <v>4.6878907405273403E-2</v>
      </c>
      <c r="T66" s="9">
        <f t="shared" ref="T66:T70" si="32">(M66/391)^2</f>
        <v>1.0465656294765211E-4</v>
      </c>
      <c r="U66" s="8">
        <f t="shared" ref="U66:U70" si="33">(S66/(LN(391)))</f>
        <v>7.8541136308223382E-3</v>
      </c>
      <c r="V66" s="10"/>
      <c r="W66" s="8">
        <f t="shared" si="6"/>
        <v>7.1881280191699093E-2</v>
      </c>
      <c r="X66" s="9">
        <f t="shared" si="7"/>
        <v>3.1887755102040814E-4</v>
      </c>
      <c r="Y66" s="8">
        <f t="shared" si="8"/>
        <v>1.2756692841072531E-2</v>
      </c>
      <c r="Z66" s="10"/>
    </row>
    <row r="67" spans="1:26" x14ac:dyDescent="0.25">
      <c r="A67" s="2">
        <v>62</v>
      </c>
      <c r="B67" s="3" t="s">
        <v>140</v>
      </c>
      <c r="C67" s="4" t="s">
        <v>141</v>
      </c>
      <c r="D67" s="5" t="s">
        <v>93</v>
      </c>
      <c r="E67" s="5" t="s">
        <v>277</v>
      </c>
      <c r="F67" s="5"/>
      <c r="G67" s="5" t="s">
        <v>279</v>
      </c>
      <c r="H67" s="4"/>
      <c r="I67" s="6">
        <v>1</v>
      </c>
      <c r="J67" s="6">
        <v>1</v>
      </c>
      <c r="K67" s="6">
        <v>1</v>
      </c>
      <c r="L67" s="6">
        <v>2</v>
      </c>
      <c r="M67" s="6">
        <v>6</v>
      </c>
      <c r="N67" s="6">
        <v>9</v>
      </c>
      <c r="O67" s="8">
        <f t="shared" si="29"/>
        <v>2.7913487175522479E-2</v>
      </c>
      <c r="P67" s="9">
        <f t="shared" si="30"/>
        <v>2.8444444444444444E-5</v>
      </c>
      <c r="Q67" s="8">
        <f t="shared" si="31"/>
        <v>4.709606135324125E-3</v>
      </c>
      <c r="R67" s="10"/>
      <c r="S67" s="8">
        <f t="shared" si="3"/>
        <v>6.4096390139498374E-2</v>
      </c>
      <c r="T67" s="9">
        <f t="shared" si="32"/>
        <v>2.3547726663221722E-4</v>
      </c>
      <c r="U67" s="8">
        <f t="shared" si="33"/>
        <v>1.0738738578717622E-2</v>
      </c>
      <c r="V67" s="10"/>
      <c r="W67" s="8">
        <f t="shared" si="6"/>
        <v>0.1104931615446331</v>
      </c>
      <c r="X67" s="9">
        <f t="shared" si="7"/>
        <v>1.0331632653061223E-3</v>
      </c>
      <c r="Y67" s="8">
        <f t="shared" si="8"/>
        <v>1.9609101550568449E-2</v>
      </c>
      <c r="Z67" s="10"/>
    </row>
    <row r="68" spans="1:26" x14ac:dyDescent="0.25">
      <c r="A68" s="2">
        <v>63</v>
      </c>
      <c r="B68" s="3" t="s">
        <v>142</v>
      </c>
      <c r="C68" s="4" t="s">
        <v>143</v>
      </c>
      <c r="D68" s="5" t="s">
        <v>9</v>
      </c>
      <c r="E68" s="5" t="s">
        <v>277</v>
      </c>
      <c r="F68" s="5"/>
      <c r="G68" s="5" t="s">
        <v>278</v>
      </c>
      <c r="H68" s="4"/>
      <c r="I68" s="6">
        <v>1</v>
      </c>
      <c r="J68" s="6">
        <v>1</v>
      </c>
      <c r="K68" s="6">
        <v>1</v>
      </c>
      <c r="L68" s="6">
        <v>4</v>
      </c>
      <c r="M68" s="6">
        <v>3</v>
      </c>
      <c r="N68" s="6">
        <v>2</v>
      </c>
      <c r="O68" s="8">
        <f t="shared" si="29"/>
        <v>4.8433404425072213E-2</v>
      </c>
      <c r="P68" s="9">
        <f t="shared" si="30"/>
        <v>1.1377777777777778E-4</v>
      </c>
      <c r="Q68" s="8">
        <f t="shared" si="31"/>
        <v>8.1717578746298338E-3</v>
      </c>
      <c r="R68" s="10"/>
      <c r="S68" s="8">
        <f t="shared" si="3"/>
        <v>3.7366459882229586E-2</v>
      </c>
      <c r="T68" s="9">
        <f t="shared" si="32"/>
        <v>5.8869316658054306E-5</v>
      </c>
      <c r="U68" s="8">
        <f t="shared" si="33"/>
        <v>6.2603938133503059E-3</v>
      </c>
      <c r="V68" s="10"/>
      <c r="W68" s="8">
        <f t="shared" si="6"/>
        <v>3.529744587578075E-2</v>
      </c>
      <c r="X68" s="9">
        <f t="shared" si="7"/>
        <v>5.1020408163265301E-5</v>
      </c>
      <c r="Y68" s="8">
        <f t="shared" si="8"/>
        <v>6.2641994398385239E-3</v>
      </c>
      <c r="Z68" s="10"/>
    </row>
    <row r="69" spans="1:26" x14ac:dyDescent="0.25">
      <c r="A69" s="2">
        <v>64</v>
      </c>
      <c r="B69" s="3" t="s">
        <v>144</v>
      </c>
      <c r="C69" s="4" t="s">
        <v>145</v>
      </c>
      <c r="D69" s="5" t="s">
        <v>135</v>
      </c>
      <c r="E69" s="5" t="s">
        <v>277</v>
      </c>
      <c r="F69" s="5"/>
      <c r="G69" s="5" t="s">
        <v>278</v>
      </c>
      <c r="H69" s="4"/>
      <c r="I69" s="6">
        <v>1</v>
      </c>
      <c r="J69" s="6">
        <v>1</v>
      </c>
      <c r="K69" s="6">
        <v>1</v>
      </c>
      <c r="L69" s="6">
        <v>1</v>
      </c>
      <c r="M69" s="6">
        <v>1</v>
      </c>
      <c r="N69" s="6">
        <v>1</v>
      </c>
      <c r="O69" s="8">
        <f t="shared" si="29"/>
        <v>1.5805136069254429E-2</v>
      </c>
      <c r="P69" s="9">
        <f t="shared" si="30"/>
        <v>7.111111111111111E-6</v>
      </c>
      <c r="Q69" s="8">
        <f t="shared" si="31"/>
        <v>2.666666666666667E-3</v>
      </c>
      <c r="R69" s="10"/>
      <c r="S69" s="8">
        <f t="shared" si="3"/>
        <v>1.5265236726305285E-2</v>
      </c>
      <c r="T69" s="9">
        <f t="shared" si="32"/>
        <v>6.541035184228257E-6</v>
      </c>
      <c r="U69" s="8">
        <f t="shared" si="33"/>
        <v>2.5575447570332483E-3</v>
      </c>
      <c r="V69" s="10"/>
      <c r="W69" s="8">
        <f t="shared" si="6"/>
        <v>2.0124248582747317E-2</v>
      </c>
      <c r="X69" s="9">
        <f t="shared" si="7"/>
        <v>1.2755102040816325E-5</v>
      </c>
      <c r="Y69" s="8">
        <f t="shared" si="8"/>
        <v>3.5714285714285709E-3</v>
      </c>
      <c r="Z69" s="10"/>
    </row>
    <row r="70" spans="1:26" x14ac:dyDescent="0.25">
      <c r="A70" s="2">
        <v>65</v>
      </c>
      <c r="B70" s="3" t="s">
        <v>146</v>
      </c>
      <c r="C70" s="4" t="s">
        <v>147</v>
      </c>
      <c r="D70" s="5" t="s">
        <v>110</v>
      </c>
      <c r="E70" s="5" t="s">
        <v>277</v>
      </c>
      <c r="F70" s="5"/>
      <c r="G70" s="5" t="s">
        <v>279</v>
      </c>
      <c r="H70" s="4"/>
      <c r="I70" s="6">
        <v>1</v>
      </c>
      <c r="J70" s="6">
        <v>1</v>
      </c>
      <c r="K70" s="6">
        <v>1</v>
      </c>
      <c r="L70" s="6">
        <v>1</v>
      </c>
      <c r="M70" s="6">
        <v>1</v>
      </c>
      <c r="N70" s="6">
        <v>1</v>
      </c>
      <c r="O70" s="8">
        <f t="shared" si="29"/>
        <v>1.5805136069254429E-2</v>
      </c>
      <c r="P70" s="9">
        <f t="shared" si="30"/>
        <v>7.111111111111111E-6</v>
      </c>
      <c r="Q70" s="8">
        <f t="shared" si="31"/>
        <v>2.666666666666667E-3</v>
      </c>
      <c r="R70" s="10"/>
      <c r="S70" s="8">
        <f t="shared" si="3"/>
        <v>1.5265236726305285E-2</v>
      </c>
      <c r="T70" s="9">
        <f t="shared" si="32"/>
        <v>6.541035184228257E-6</v>
      </c>
      <c r="U70" s="8">
        <f t="shared" si="33"/>
        <v>2.5575447570332483E-3</v>
      </c>
      <c r="V70" s="10"/>
      <c r="W70" s="8">
        <f t="shared" si="6"/>
        <v>2.0124248582747317E-2</v>
      </c>
      <c r="X70" s="9">
        <f t="shared" si="7"/>
        <v>1.2755102040816325E-5</v>
      </c>
      <c r="Y70" s="8">
        <f t="shared" si="8"/>
        <v>3.5714285714285709E-3</v>
      </c>
      <c r="Z70" s="10"/>
    </row>
    <row r="71" spans="1:26" x14ac:dyDescent="0.25">
      <c r="A71" s="2">
        <v>66</v>
      </c>
      <c r="B71" s="3" t="s">
        <v>148</v>
      </c>
      <c r="C71" s="4" t="s">
        <v>149</v>
      </c>
      <c r="D71" s="5" t="s">
        <v>150</v>
      </c>
      <c r="E71" s="5" t="s">
        <v>277</v>
      </c>
      <c r="F71" s="5"/>
      <c r="G71" s="5" t="s">
        <v>279</v>
      </c>
      <c r="H71" s="4" t="s">
        <v>286</v>
      </c>
      <c r="I71" s="6">
        <v>1</v>
      </c>
      <c r="J71" s="6">
        <v>0</v>
      </c>
      <c r="K71" s="6">
        <v>0</v>
      </c>
      <c r="L71" s="6">
        <v>4</v>
      </c>
      <c r="M71" s="6"/>
      <c r="N71" s="6"/>
      <c r="O71" s="8">
        <f t="shared" si="29"/>
        <v>4.8433404425072213E-2</v>
      </c>
      <c r="P71" s="9">
        <f t="shared" si="30"/>
        <v>1.1377777777777778E-4</v>
      </c>
      <c r="Q71" s="8">
        <f t="shared" si="31"/>
        <v>8.1717578746298338E-3</v>
      </c>
      <c r="R71" s="10"/>
      <c r="S71" s="8"/>
      <c r="T71" s="9"/>
      <c r="U71" s="8"/>
      <c r="V71" s="10"/>
      <c r="W71" s="8"/>
      <c r="X71" s="9"/>
      <c r="Y71" s="8"/>
      <c r="Z71" s="10"/>
    </row>
    <row r="72" spans="1:26" x14ac:dyDescent="0.25">
      <c r="A72" s="2">
        <v>67</v>
      </c>
      <c r="B72" s="3" t="s">
        <v>151</v>
      </c>
      <c r="C72" s="4" t="s">
        <v>152</v>
      </c>
      <c r="D72" s="5" t="s">
        <v>39</v>
      </c>
      <c r="E72" s="5" t="s">
        <v>282</v>
      </c>
      <c r="F72" s="5"/>
      <c r="G72" s="5" t="s">
        <v>279</v>
      </c>
      <c r="H72" s="4"/>
      <c r="I72" s="6">
        <v>1</v>
      </c>
      <c r="J72" s="6">
        <v>1</v>
      </c>
      <c r="K72" s="6">
        <v>1</v>
      </c>
      <c r="L72" s="6">
        <v>3</v>
      </c>
      <c r="M72" s="6">
        <v>4</v>
      </c>
      <c r="N72" s="6">
        <v>2</v>
      </c>
      <c r="O72" s="8">
        <f t="shared" si="29"/>
        <v>3.8626509898418412E-2</v>
      </c>
      <c r="P72" s="9">
        <f t="shared" si="30"/>
        <v>6.3999999999999997E-5</v>
      </c>
      <c r="Q72" s="8">
        <f t="shared" si="31"/>
        <v>6.5171236707132893E-3</v>
      </c>
      <c r="R72" s="10"/>
      <c r="S72" s="8">
        <f t="shared" ref="S72:S133" si="34">-((M72/391)*(LN((M72/391))))</f>
        <v>4.6878907405273403E-2</v>
      </c>
      <c r="T72" s="9">
        <f t="shared" ref="T72:T83" si="35">(M72/391)^2</f>
        <v>1.0465656294765211E-4</v>
      </c>
      <c r="U72" s="8">
        <f t="shared" ref="U72:U83" si="36">(S72/(LN(391)))</f>
        <v>7.8541136308223382E-3</v>
      </c>
      <c r="V72" s="10"/>
      <c r="W72" s="8">
        <f t="shared" ref="W72:W133" si="37">-((N72/280)*(LN((N72/280))))</f>
        <v>3.529744587578075E-2</v>
      </c>
      <c r="X72" s="9">
        <f t="shared" ref="X72:X133" si="38">(N72/280)^2</f>
        <v>5.1020408163265301E-5</v>
      </c>
      <c r="Y72" s="8">
        <f t="shared" ref="Y72:Y133" si="39">(W72/(LN(280)))</f>
        <v>6.2641994398385239E-3</v>
      </c>
      <c r="Z72" s="10"/>
    </row>
    <row r="73" spans="1:26" x14ac:dyDescent="0.25">
      <c r="A73" s="2">
        <v>68</v>
      </c>
      <c r="B73" s="3" t="s">
        <v>153</v>
      </c>
      <c r="C73" s="4" t="s">
        <v>154</v>
      </c>
      <c r="D73" s="5" t="s">
        <v>39</v>
      </c>
      <c r="E73" s="5" t="s">
        <v>282</v>
      </c>
      <c r="F73" s="5"/>
      <c r="G73" s="5" t="s">
        <v>279</v>
      </c>
      <c r="H73" s="4" t="s">
        <v>286</v>
      </c>
      <c r="I73" s="6">
        <v>1</v>
      </c>
      <c r="J73" s="6">
        <v>1</v>
      </c>
      <c r="K73" s="6">
        <v>1</v>
      </c>
      <c r="L73" s="6">
        <v>2</v>
      </c>
      <c r="M73" s="6">
        <v>2</v>
      </c>
      <c r="N73" s="6">
        <v>4</v>
      </c>
      <c r="O73" s="8">
        <f t="shared" si="29"/>
        <v>2.7913487175522479E-2</v>
      </c>
      <c r="P73" s="9">
        <f t="shared" si="30"/>
        <v>2.8444444444444444E-5</v>
      </c>
      <c r="Q73" s="8">
        <f t="shared" si="31"/>
        <v>4.709606135324125E-3</v>
      </c>
      <c r="R73" s="10"/>
      <c r="S73" s="8">
        <f t="shared" si="34"/>
        <v>2.6984963577623637E-2</v>
      </c>
      <c r="T73" s="9">
        <f t="shared" si="35"/>
        <v>2.6164140736913028E-5</v>
      </c>
      <c r="U73" s="8">
        <f t="shared" si="36"/>
        <v>4.5210731647388333E-3</v>
      </c>
      <c r="V73" s="10"/>
      <c r="W73" s="8">
        <f t="shared" si="37"/>
        <v>6.06927891721337E-2</v>
      </c>
      <c r="X73" s="9">
        <f t="shared" si="38"/>
        <v>2.040816326530612E-4</v>
      </c>
      <c r="Y73" s="8">
        <f t="shared" si="39"/>
        <v>1.0771083473639805E-2</v>
      </c>
      <c r="Z73" s="10"/>
    </row>
    <row r="74" spans="1:26" x14ac:dyDescent="0.25">
      <c r="A74" s="2">
        <v>69</v>
      </c>
      <c r="B74" s="3" t="s">
        <v>155</v>
      </c>
      <c r="C74" s="4" t="s">
        <v>156</v>
      </c>
      <c r="D74" s="5" t="s">
        <v>157</v>
      </c>
      <c r="E74" s="5" t="s">
        <v>277</v>
      </c>
      <c r="F74" s="5"/>
      <c r="G74" s="5" t="s">
        <v>279</v>
      </c>
      <c r="H74" s="4"/>
      <c r="I74" s="6">
        <v>1</v>
      </c>
      <c r="J74" s="6">
        <v>1</v>
      </c>
      <c r="K74" s="6">
        <v>1</v>
      </c>
      <c r="L74" s="6">
        <v>6</v>
      </c>
      <c r="M74" s="6">
        <v>9</v>
      </c>
      <c r="N74" s="6">
        <v>7</v>
      </c>
      <c r="O74" s="8">
        <f t="shared" si="29"/>
        <v>6.61626649078777E-2</v>
      </c>
      <c r="P74" s="9">
        <f t="shared" si="30"/>
        <v>2.5599999999999999E-4</v>
      </c>
      <c r="Q74" s="8">
        <f t="shared" si="31"/>
        <v>1.1163065747398955E-2</v>
      </c>
      <c r="R74" s="10"/>
      <c r="S74" s="8">
        <f t="shared" si="34"/>
        <v>8.6811628756629969E-2</v>
      </c>
      <c r="T74" s="9">
        <f t="shared" si="35"/>
        <v>5.2982384992248874E-4</v>
      </c>
      <c r="U74" s="8">
        <f t="shared" si="36"/>
        <v>1.4544460066802605E-2</v>
      </c>
      <c r="V74" s="10"/>
      <c r="W74" s="8">
        <f t="shared" si="37"/>
        <v>9.2221986352848409E-2</v>
      </c>
      <c r="X74" s="9">
        <f t="shared" si="38"/>
        <v>6.2500000000000012E-4</v>
      </c>
      <c r="Y74" s="8">
        <f t="shared" si="39"/>
        <v>1.6366535904193971E-2</v>
      </c>
      <c r="Z74" s="10"/>
    </row>
    <row r="75" spans="1:26" x14ac:dyDescent="0.25">
      <c r="A75" s="2">
        <v>70</v>
      </c>
      <c r="B75" s="3" t="s">
        <v>158</v>
      </c>
      <c r="C75" s="4" t="s">
        <v>159</v>
      </c>
      <c r="D75" s="5" t="s">
        <v>50</v>
      </c>
      <c r="E75" s="5" t="s">
        <v>277</v>
      </c>
      <c r="F75" s="5"/>
      <c r="G75" s="5" t="s">
        <v>279</v>
      </c>
      <c r="H75" s="4"/>
      <c r="I75" s="6">
        <v>1</v>
      </c>
      <c r="J75" s="6">
        <v>1</v>
      </c>
      <c r="K75" s="6">
        <v>1</v>
      </c>
      <c r="L75" s="6">
        <v>3</v>
      </c>
      <c r="M75" s="6">
        <v>4</v>
      </c>
      <c r="N75" s="6">
        <v>2</v>
      </c>
      <c r="O75" s="8">
        <f t="shared" si="29"/>
        <v>3.8626509898418412E-2</v>
      </c>
      <c r="P75" s="9">
        <f t="shared" si="30"/>
        <v>6.3999999999999997E-5</v>
      </c>
      <c r="Q75" s="8">
        <f t="shared" si="31"/>
        <v>6.5171236707132893E-3</v>
      </c>
      <c r="R75" s="10"/>
      <c r="S75" s="8">
        <f t="shared" si="34"/>
        <v>4.6878907405273403E-2</v>
      </c>
      <c r="T75" s="9">
        <f t="shared" si="35"/>
        <v>1.0465656294765211E-4</v>
      </c>
      <c r="U75" s="8">
        <f t="shared" si="36"/>
        <v>7.8541136308223382E-3</v>
      </c>
      <c r="V75" s="10"/>
      <c r="W75" s="8">
        <f t="shared" si="37"/>
        <v>3.529744587578075E-2</v>
      </c>
      <c r="X75" s="9">
        <f t="shared" si="38"/>
        <v>5.1020408163265301E-5</v>
      </c>
      <c r="Y75" s="8">
        <f t="shared" si="39"/>
        <v>6.2641994398385239E-3</v>
      </c>
      <c r="Z75" s="10"/>
    </row>
    <row r="76" spans="1:26" x14ac:dyDescent="0.25">
      <c r="A76" s="2">
        <v>71</v>
      </c>
      <c r="B76" s="3" t="s">
        <v>160</v>
      </c>
      <c r="C76" s="4" t="s">
        <v>161</v>
      </c>
      <c r="D76" s="5" t="s">
        <v>50</v>
      </c>
      <c r="E76" s="5" t="s">
        <v>280</v>
      </c>
      <c r="F76" s="5"/>
      <c r="G76" s="5" t="s">
        <v>279</v>
      </c>
      <c r="H76" s="4"/>
      <c r="I76" s="6">
        <v>1</v>
      </c>
      <c r="J76" s="6">
        <v>1</v>
      </c>
      <c r="K76" s="6">
        <v>0</v>
      </c>
      <c r="L76" s="6">
        <v>3</v>
      </c>
      <c r="M76" s="6">
        <v>6</v>
      </c>
      <c r="N76" s="6"/>
      <c r="O76" s="8">
        <f t="shared" si="29"/>
        <v>3.8626509898418412E-2</v>
      </c>
      <c r="P76" s="9">
        <f t="shared" si="30"/>
        <v>6.3999999999999997E-5</v>
      </c>
      <c r="Q76" s="8">
        <f t="shared" si="31"/>
        <v>6.5171236707132893E-3</v>
      </c>
      <c r="R76" s="10"/>
      <c r="S76" s="8">
        <f t="shared" si="34"/>
        <v>6.4096390139498374E-2</v>
      </c>
      <c r="T76" s="9">
        <f t="shared" si="35"/>
        <v>2.3547726663221722E-4</v>
      </c>
      <c r="U76" s="8">
        <f t="shared" si="36"/>
        <v>1.0738738578717622E-2</v>
      </c>
      <c r="V76" s="10"/>
      <c r="W76" s="8"/>
      <c r="X76" s="9"/>
      <c r="Y76" s="8"/>
      <c r="Z76" s="10"/>
    </row>
    <row r="77" spans="1:26" x14ac:dyDescent="0.25">
      <c r="A77" s="2">
        <v>72</v>
      </c>
      <c r="B77" s="3" t="s">
        <v>162</v>
      </c>
      <c r="C77" s="4" t="s">
        <v>163</v>
      </c>
      <c r="D77" s="5" t="s">
        <v>50</v>
      </c>
      <c r="E77" s="5" t="s">
        <v>277</v>
      </c>
      <c r="F77" s="5"/>
      <c r="G77" s="5" t="s">
        <v>279</v>
      </c>
      <c r="H77" s="4"/>
      <c r="I77" s="6">
        <v>1</v>
      </c>
      <c r="J77" s="6">
        <v>1</v>
      </c>
      <c r="K77" s="6">
        <v>1</v>
      </c>
      <c r="L77" s="6">
        <v>5</v>
      </c>
      <c r="M77" s="6">
        <v>7</v>
      </c>
      <c r="N77" s="6">
        <v>3</v>
      </c>
      <c r="O77" s="8">
        <f t="shared" si="29"/>
        <v>5.7566508180484137E-2</v>
      </c>
      <c r="P77" s="9">
        <f t="shared" si="30"/>
        <v>1.7777777777777781E-4</v>
      </c>
      <c r="Q77" s="8">
        <f t="shared" si="31"/>
        <v>9.7127090718259514E-3</v>
      </c>
      <c r="R77" s="10"/>
      <c r="S77" s="8">
        <f t="shared" si="34"/>
        <v>7.2019390988517562E-2</v>
      </c>
      <c r="T77" s="9">
        <f t="shared" si="35"/>
        <v>3.2051072402718454E-4</v>
      </c>
      <c r="U77" s="8">
        <f t="shared" si="36"/>
        <v>1.2066161771995768E-2</v>
      </c>
      <c r="V77" s="10"/>
      <c r="W77" s="8">
        <f t="shared" si="37"/>
        <v>4.8601899798226503E-2</v>
      </c>
      <c r="X77" s="9">
        <f t="shared" si="38"/>
        <v>1.1479591836734695E-4</v>
      </c>
      <c r="Y77" s="8">
        <f t="shared" si="39"/>
        <v>8.6253264489042671E-3</v>
      </c>
      <c r="Z77" s="10"/>
    </row>
    <row r="78" spans="1:26" x14ac:dyDescent="0.25">
      <c r="A78" s="2">
        <v>73</v>
      </c>
      <c r="B78" s="3" t="s">
        <v>164</v>
      </c>
      <c r="C78" s="4" t="s">
        <v>165</v>
      </c>
      <c r="D78" s="5" t="s">
        <v>50</v>
      </c>
      <c r="E78" s="5" t="s">
        <v>277</v>
      </c>
      <c r="F78" s="5"/>
      <c r="G78" s="5" t="s">
        <v>279</v>
      </c>
      <c r="H78" s="4"/>
      <c r="I78" s="6">
        <v>1</v>
      </c>
      <c r="J78" s="6">
        <v>1</v>
      </c>
      <c r="K78" s="6">
        <v>1</v>
      </c>
      <c r="L78" s="6">
        <v>2</v>
      </c>
      <c r="M78" s="6">
        <v>4</v>
      </c>
      <c r="N78" s="6">
        <v>5</v>
      </c>
      <c r="O78" s="8">
        <f t="shared" si="29"/>
        <v>2.7913487175522479E-2</v>
      </c>
      <c r="P78" s="9">
        <f t="shared" si="30"/>
        <v>2.8444444444444444E-5</v>
      </c>
      <c r="Q78" s="8">
        <f t="shared" si="31"/>
        <v>4.709606135324125E-3</v>
      </c>
      <c r="R78" s="10"/>
      <c r="S78" s="8">
        <f t="shared" si="34"/>
        <v>4.6878907405273403E-2</v>
      </c>
      <c r="T78" s="9">
        <f t="shared" si="35"/>
        <v>1.0465656294765211E-4</v>
      </c>
      <c r="U78" s="8">
        <f t="shared" si="36"/>
        <v>7.8541136308223382E-3</v>
      </c>
      <c r="V78" s="10"/>
      <c r="W78" s="8">
        <f t="shared" si="37"/>
        <v>7.1881280191699093E-2</v>
      </c>
      <c r="X78" s="9">
        <f t="shared" si="38"/>
        <v>3.1887755102040814E-4</v>
      </c>
      <c r="Y78" s="8">
        <f t="shared" si="39"/>
        <v>1.2756692841072531E-2</v>
      </c>
      <c r="Z78" s="10"/>
    </row>
    <row r="79" spans="1:26" x14ac:dyDescent="0.25">
      <c r="A79" s="2">
        <v>74</v>
      </c>
      <c r="B79" s="3" t="s">
        <v>166</v>
      </c>
      <c r="C79" s="4" t="s">
        <v>167</v>
      </c>
      <c r="D79" s="5" t="s">
        <v>110</v>
      </c>
      <c r="E79" s="5" t="s">
        <v>277</v>
      </c>
      <c r="F79" s="5"/>
      <c r="G79" s="5" t="s">
        <v>279</v>
      </c>
      <c r="H79" s="4"/>
      <c r="I79" s="6">
        <v>1</v>
      </c>
      <c r="J79" s="6">
        <v>1</v>
      </c>
      <c r="K79" s="6">
        <v>1</v>
      </c>
      <c r="L79" s="6">
        <v>5</v>
      </c>
      <c r="M79" s="6">
        <v>9</v>
      </c>
      <c r="N79" s="6">
        <v>7</v>
      </c>
      <c r="O79" s="8">
        <f t="shared" si="29"/>
        <v>5.7566508180484137E-2</v>
      </c>
      <c r="P79" s="9">
        <f t="shared" si="30"/>
        <v>1.7777777777777781E-4</v>
      </c>
      <c r="Q79" s="8">
        <f t="shared" si="31"/>
        <v>9.7127090718259514E-3</v>
      </c>
      <c r="R79" s="10"/>
      <c r="S79" s="8">
        <f t="shared" si="34"/>
        <v>8.6811628756629969E-2</v>
      </c>
      <c r="T79" s="9">
        <f t="shared" si="35"/>
        <v>5.2982384992248874E-4</v>
      </c>
      <c r="U79" s="8">
        <f t="shared" si="36"/>
        <v>1.4544460066802605E-2</v>
      </c>
      <c r="V79" s="10"/>
      <c r="W79" s="8">
        <f t="shared" si="37"/>
        <v>9.2221986352848409E-2</v>
      </c>
      <c r="X79" s="9">
        <f t="shared" si="38"/>
        <v>6.2500000000000012E-4</v>
      </c>
      <c r="Y79" s="8">
        <f t="shared" si="39"/>
        <v>1.6366535904193971E-2</v>
      </c>
      <c r="Z79" s="10"/>
    </row>
    <row r="80" spans="1:26" x14ac:dyDescent="0.25">
      <c r="A80" s="2">
        <v>75</v>
      </c>
      <c r="B80" s="3" t="s">
        <v>168</v>
      </c>
      <c r="C80" s="4" t="s">
        <v>169</v>
      </c>
      <c r="D80" s="5" t="s">
        <v>110</v>
      </c>
      <c r="E80" s="5" t="s">
        <v>280</v>
      </c>
      <c r="F80" s="5"/>
      <c r="G80" s="5" t="s">
        <v>279</v>
      </c>
      <c r="H80" s="4"/>
      <c r="I80" s="6">
        <v>1</v>
      </c>
      <c r="J80" s="6">
        <v>1</v>
      </c>
      <c r="K80" s="6">
        <v>1</v>
      </c>
      <c r="L80" s="6">
        <v>3</v>
      </c>
      <c r="M80" s="6">
        <v>5</v>
      </c>
      <c r="N80" s="6">
        <v>5</v>
      </c>
      <c r="O80" s="8">
        <f t="shared" si="29"/>
        <v>3.8626509898418412E-2</v>
      </c>
      <c r="P80" s="9">
        <f t="shared" si="30"/>
        <v>6.3999999999999997E-5</v>
      </c>
      <c r="Q80" s="8">
        <f t="shared" si="31"/>
        <v>6.5171236707132893E-3</v>
      </c>
      <c r="R80" s="10"/>
      <c r="S80" s="8">
        <f t="shared" si="34"/>
        <v>5.5745136157944568E-2</v>
      </c>
      <c r="T80" s="9">
        <f t="shared" si="35"/>
        <v>1.6352587960570639E-4</v>
      </c>
      <c r="U80" s="8">
        <f t="shared" si="36"/>
        <v>9.3395656593504208E-3</v>
      </c>
      <c r="V80" s="10"/>
      <c r="W80" s="8">
        <f t="shared" si="37"/>
        <v>7.1881280191699093E-2</v>
      </c>
      <c r="X80" s="9">
        <f t="shared" si="38"/>
        <v>3.1887755102040814E-4</v>
      </c>
      <c r="Y80" s="8">
        <f t="shared" si="39"/>
        <v>1.2756692841072531E-2</v>
      </c>
      <c r="Z80" s="10"/>
    </row>
    <row r="81" spans="1:26" x14ac:dyDescent="0.25">
      <c r="A81" s="2">
        <v>76</v>
      </c>
      <c r="B81" s="3" t="s">
        <v>170</v>
      </c>
      <c r="C81" s="4" t="s">
        <v>171</v>
      </c>
      <c r="D81" s="5" t="s">
        <v>110</v>
      </c>
      <c r="E81" s="5" t="s">
        <v>277</v>
      </c>
      <c r="F81" s="5"/>
      <c r="G81" s="5" t="s">
        <v>279</v>
      </c>
      <c r="H81" s="4"/>
      <c r="I81" s="6">
        <v>1</v>
      </c>
      <c r="J81" s="6">
        <v>1</v>
      </c>
      <c r="K81" s="6">
        <v>1</v>
      </c>
      <c r="L81" s="6">
        <v>4</v>
      </c>
      <c r="M81" s="6">
        <v>3</v>
      </c>
      <c r="N81" s="6">
        <v>4</v>
      </c>
      <c r="O81" s="8">
        <f t="shared" si="29"/>
        <v>4.8433404425072213E-2</v>
      </c>
      <c r="P81" s="9">
        <f t="shared" si="30"/>
        <v>1.1377777777777778E-4</v>
      </c>
      <c r="Q81" s="8">
        <f t="shared" si="31"/>
        <v>8.1717578746298338E-3</v>
      </c>
      <c r="R81" s="10"/>
      <c r="S81" s="8">
        <f t="shared" si="34"/>
        <v>3.7366459882229586E-2</v>
      </c>
      <c r="T81" s="9">
        <f t="shared" si="35"/>
        <v>5.8869316658054306E-5</v>
      </c>
      <c r="U81" s="8">
        <f t="shared" si="36"/>
        <v>6.2603938133503059E-3</v>
      </c>
      <c r="V81" s="10"/>
      <c r="W81" s="8">
        <f t="shared" si="37"/>
        <v>6.06927891721337E-2</v>
      </c>
      <c r="X81" s="9">
        <f t="shared" si="38"/>
        <v>2.040816326530612E-4</v>
      </c>
      <c r="Y81" s="8">
        <f t="shared" si="39"/>
        <v>1.0771083473639805E-2</v>
      </c>
      <c r="Z81" s="10"/>
    </row>
    <row r="82" spans="1:26" x14ac:dyDescent="0.25">
      <c r="A82" s="2">
        <v>77</v>
      </c>
      <c r="B82" s="7" t="s">
        <v>172</v>
      </c>
      <c r="C82" s="4" t="s">
        <v>173</v>
      </c>
      <c r="D82" s="5" t="s">
        <v>50</v>
      </c>
      <c r="E82" s="5" t="s">
        <v>277</v>
      </c>
      <c r="F82" s="5"/>
      <c r="G82" s="5" t="s">
        <v>279</v>
      </c>
      <c r="H82" s="4"/>
      <c r="I82" s="6">
        <v>1</v>
      </c>
      <c r="J82" s="6">
        <v>1</v>
      </c>
      <c r="K82" s="6">
        <v>0</v>
      </c>
      <c r="L82" s="6">
        <v>1</v>
      </c>
      <c r="M82" s="6">
        <v>3</v>
      </c>
      <c r="N82" s="6"/>
      <c r="O82" s="8">
        <f t="shared" si="29"/>
        <v>1.5805136069254429E-2</v>
      </c>
      <c r="P82" s="9">
        <f t="shared" si="30"/>
        <v>7.111111111111111E-6</v>
      </c>
      <c r="Q82" s="8">
        <f t="shared" si="31"/>
        <v>2.666666666666667E-3</v>
      </c>
      <c r="R82" s="10"/>
      <c r="S82" s="8">
        <f t="shared" si="34"/>
        <v>3.7366459882229586E-2</v>
      </c>
      <c r="T82" s="9">
        <f t="shared" si="35"/>
        <v>5.8869316658054306E-5</v>
      </c>
      <c r="U82" s="8">
        <f t="shared" si="36"/>
        <v>6.2603938133503059E-3</v>
      </c>
      <c r="V82" s="10"/>
      <c r="W82" s="8"/>
      <c r="X82" s="9"/>
      <c r="Y82" s="8"/>
      <c r="Z82" s="10"/>
    </row>
    <row r="83" spans="1:26" x14ac:dyDescent="0.25">
      <c r="A83" s="2">
        <v>78</v>
      </c>
      <c r="B83" s="3" t="s">
        <v>174</v>
      </c>
      <c r="C83" s="4" t="s">
        <v>175</v>
      </c>
      <c r="D83" s="5" t="s">
        <v>70</v>
      </c>
      <c r="E83" s="5" t="s">
        <v>280</v>
      </c>
      <c r="F83" s="5"/>
      <c r="G83" s="5" t="s">
        <v>279</v>
      </c>
      <c r="H83" s="4"/>
      <c r="I83" s="6">
        <v>1</v>
      </c>
      <c r="J83" s="6">
        <v>1</v>
      </c>
      <c r="K83" s="6">
        <v>1</v>
      </c>
      <c r="L83" s="6">
        <v>2</v>
      </c>
      <c r="M83" s="6">
        <v>5</v>
      </c>
      <c r="N83" s="6">
        <v>3</v>
      </c>
      <c r="O83" s="8">
        <f t="shared" si="29"/>
        <v>2.7913487175522479E-2</v>
      </c>
      <c r="P83" s="9">
        <f t="shared" si="30"/>
        <v>2.8444444444444444E-5</v>
      </c>
      <c r="Q83" s="8">
        <f t="shared" si="31"/>
        <v>4.709606135324125E-3</v>
      </c>
      <c r="R83" s="10"/>
      <c r="S83" s="8">
        <f t="shared" si="34"/>
        <v>5.5745136157944568E-2</v>
      </c>
      <c r="T83" s="9">
        <f t="shared" si="35"/>
        <v>1.6352587960570639E-4</v>
      </c>
      <c r="U83" s="8">
        <f t="shared" si="36"/>
        <v>9.3395656593504208E-3</v>
      </c>
      <c r="V83" s="10"/>
      <c r="W83" s="8">
        <f t="shared" si="37"/>
        <v>4.8601899798226503E-2</v>
      </c>
      <c r="X83" s="9">
        <f t="shared" si="38"/>
        <v>1.1479591836734695E-4</v>
      </c>
      <c r="Y83" s="8">
        <f t="shared" si="39"/>
        <v>8.6253264489042671E-3</v>
      </c>
      <c r="Z83" s="10"/>
    </row>
    <row r="84" spans="1:26" x14ac:dyDescent="0.25">
      <c r="A84" s="2">
        <v>79</v>
      </c>
      <c r="B84" s="3" t="s">
        <v>176</v>
      </c>
      <c r="C84" s="4" t="s">
        <v>177</v>
      </c>
      <c r="D84" s="5" t="s">
        <v>135</v>
      </c>
      <c r="E84" s="5" t="s">
        <v>277</v>
      </c>
      <c r="F84" s="5"/>
      <c r="G84" s="5" t="s">
        <v>278</v>
      </c>
      <c r="H84" s="4"/>
      <c r="I84" s="6">
        <v>1</v>
      </c>
      <c r="J84" s="6">
        <v>0</v>
      </c>
      <c r="K84" s="6">
        <v>0</v>
      </c>
      <c r="L84" s="6">
        <v>1</v>
      </c>
      <c r="M84" s="6"/>
      <c r="N84" s="6"/>
      <c r="O84" s="8">
        <f t="shared" si="29"/>
        <v>1.5805136069254429E-2</v>
      </c>
      <c r="P84" s="9">
        <f t="shared" si="30"/>
        <v>7.111111111111111E-6</v>
      </c>
      <c r="Q84" s="8">
        <f t="shared" si="31"/>
        <v>2.666666666666667E-3</v>
      </c>
      <c r="R84" s="10"/>
      <c r="S84" s="8"/>
      <c r="T84" s="9"/>
      <c r="U84" s="8"/>
      <c r="V84" s="10"/>
      <c r="W84" s="8"/>
      <c r="X84" s="9"/>
      <c r="Y84" s="8"/>
      <c r="Z84" s="10"/>
    </row>
    <row r="85" spans="1:26" x14ac:dyDescent="0.25">
      <c r="A85" s="2">
        <v>80</v>
      </c>
      <c r="B85" s="3" t="s">
        <v>178</v>
      </c>
      <c r="C85" s="4" t="s">
        <v>179</v>
      </c>
      <c r="D85" s="5" t="s">
        <v>93</v>
      </c>
      <c r="E85" s="5" t="s">
        <v>277</v>
      </c>
      <c r="F85" s="5"/>
      <c r="G85" s="5" t="s">
        <v>279</v>
      </c>
      <c r="H85" s="4"/>
      <c r="I85" s="6">
        <v>1</v>
      </c>
      <c r="J85" s="6">
        <v>1</v>
      </c>
      <c r="K85" s="6">
        <v>0</v>
      </c>
      <c r="L85" s="6">
        <v>2</v>
      </c>
      <c r="M85" s="6">
        <v>4</v>
      </c>
      <c r="N85" s="6"/>
      <c r="O85" s="8">
        <f t="shared" si="29"/>
        <v>2.7913487175522479E-2</v>
      </c>
      <c r="P85" s="9">
        <f t="shared" si="30"/>
        <v>2.8444444444444444E-5</v>
      </c>
      <c r="Q85" s="8">
        <f t="shared" si="31"/>
        <v>4.709606135324125E-3</v>
      </c>
      <c r="R85" s="10"/>
      <c r="S85" s="8">
        <f t="shared" si="34"/>
        <v>4.6878907405273403E-2</v>
      </c>
      <c r="T85" s="9">
        <f t="shared" ref="T85:T87" si="40">(M85/391)^2</f>
        <v>1.0465656294765211E-4</v>
      </c>
      <c r="U85" s="8">
        <f t="shared" ref="U85:U87" si="41">(S85/(LN(391)))</f>
        <v>7.8541136308223382E-3</v>
      </c>
      <c r="V85" s="10"/>
      <c r="W85" s="8"/>
      <c r="X85" s="9"/>
      <c r="Y85" s="8"/>
      <c r="Z85" s="10"/>
    </row>
    <row r="86" spans="1:26" x14ac:dyDescent="0.25">
      <c r="A86" s="2">
        <v>81</v>
      </c>
      <c r="B86" s="3" t="s">
        <v>180</v>
      </c>
      <c r="C86" s="4" t="s">
        <v>181</v>
      </c>
      <c r="D86" s="5" t="s">
        <v>93</v>
      </c>
      <c r="E86" s="5" t="s">
        <v>277</v>
      </c>
      <c r="F86" s="5"/>
      <c r="G86" s="5" t="s">
        <v>279</v>
      </c>
      <c r="H86" s="4"/>
      <c r="I86" s="6">
        <v>1</v>
      </c>
      <c r="J86" s="6">
        <v>1</v>
      </c>
      <c r="K86" s="6">
        <v>1</v>
      </c>
      <c r="L86" s="6">
        <v>2</v>
      </c>
      <c r="M86" s="6">
        <v>5</v>
      </c>
      <c r="N86" s="6">
        <v>4</v>
      </c>
      <c r="O86" s="8">
        <f t="shared" si="29"/>
        <v>2.7913487175522479E-2</v>
      </c>
      <c r="P86" s="9">
        <f t="shared" si="30"/>
        <v>2.8444444444444444E-5</v>
      </c>
      <c r="Q86" s="8">
        <f t="shared" si="31"/>
        <v>4.709606135324125E-3</v>
      </c>
      <c r="R86" s="10"/>
      <c r="S86" s="8">
        <f t="shared" si="34"/>
        <v>5.5745136157944568E-2</v>
      </c>
      <c r="T86" s="9">
        <f t="shared" si="40"/>
        <v>1.6352587960570639E-4</v>
      </c>
      <c r="U86" s="8">
        <f t="shared" si="41"/>
        <v>9.3395656593504208E-3</v>
      </c>
      <c r="V86" s="10"/>
      <c r="W86" s="8">
        <f t="shared" si="37"/>
        <v>6.06927891721337E-2</v>
      </c>
      <c r="X86" s="9">
        <f t="shared" si="38"/>
        <v>2.040816326530612E-4</v>
      </c>
      <c r="Y86" s="8">
        <f t="shared" si="39"/>
        <v>1.0771083473639805E-2</v>
      </c>
      <c r="Z86" s="10"/>
    </row>
    <row r="87" spans="1:26" x14ac:dyDescent="0.25">
      <c r="A87" s="2">
        <v>82</v>
      </c>
      <c r="B87" s="3" t="s">
        <v>182</v>
      </c>
      <c r="C87" s="4" t="s">
        <v>183</v>
      </c>
      <c r="D87" s="5" t="s">
        <v>18</v>
      </c>
      <c r="E87" s="5" t="s">
        <v>280</v>
      </c>
      <c r="F87" s="5"/>
      <c r="G87" s="5" t="s">
        <v>279</v>
      </c>
      <c r="H87" s="4"/>
      <c r="I87" s="6">
        <v>1</v>
      </c>
      <c r="J87" s="6">
        <v>1</v>
      </c>
      <c r="K87" s="6">
        <v>1</v>
      </c>
      <c r="L87" s="6">
        <v>1</v>
      </c>
      <c r="M87" s="6">
        <v>2</v>
      </c>
      <c r="N87" s="6">
        <v>1</v>
      </c>
      <c r="O87" s="8">
        <f t="shared" si="29"/>
        <v>1.5805136069254429E-2</v>
      </c>
      <c r="P87" s="9">
        <f t="shared" si="30"/>
        <v>7.111111111111111E-6</v>
      </c>
      <c r="Q87" s="8">
        <f t="shared" si="31"/>
        <v>2.666666666666667E-3</v>
      </c>
      <c r="R87" s="10"/>
      <c r="S87" s="8">
        <f t="shared" si="34"/>
        <v>2.6984963577623637E-2</v>
      </c>
      <c r="T87" s="9">
        <f t="shared" si="40"/>
        <v>2.6164140736913028E-5</v>
      </c>
      <c r="U87" s="8">
        <f t="shared" si="41"/>
        <v>4.5210731647388333E-3</v>
      </c>
      <c r="V87" s="10"/>
      <c r="W87" s="8">
        <f t="shared" si="37"/>
        <v>2.0124248582747317E-2</v>
      </c>
      <c r="X87" s="9">
        <f t="shared" si="38"/>
        <v>1.2755102040816325E-5</v>
      </c>
      <c r="Y87" s="8">
        <f t="shared" si="39"/>
        <v>3.5714285714285709E-3</v>
      </c>
      <c r="Z87" s="10"/>
    </row>
    <row r="88" spans="1:26" x14ac:dyDescent="0.25">
      <c r="A88" s="2">
        <v>83</v>
      </c>
      <c r="B88" s="3" t="s">
        <v>184</v>
      </c>
      <c r="C88" s="4" t="s">
        <v>185</v>
      </c>
      <c r="D88" s="5" t="s">
        <v>50</v>
      </c>
      <c r="E88" s="5" t="s">
        <v>277</v>
      </c>
      <c r="F88" s="5"/>
      <c r="G88" s="5" t="s">
        <v>279</v>
      </c>
      <c r="H88" s="4"/>
      <c r="I88" s="6">
        <v>1</v>
      </c>
      <c r="J88" s="6">
        <v>0</v>
      </c>
      <c r="K88" s="6">
        <v>0</v>
      </c>
      <c r="L88" s="6">
        <v>4</v>
      </c>
      <c r="M88" s="6"/>
      <c r="N88" s="6"/>
      <c r="O88" s="8">
        <f t="shared" si="29"/>
        <v>4.8433404425072213E-2</v>
      </c>
      <c r="P88" s="9">
        <f t="shared" si="30"/>
        <v>1.1377777777777778E-4</v>
      </c>
      <c r="Q88" s="8">
        <f t="shared" si="31"/>
        <v>8.1717578746298338E-3</v>
      </c>
      <c r="R88" s="10"/>
      <c r="S88" s="8"/>
      <c r="T88" s="9"/>
      <c r="U88" s="8"/>
      <c r="V88" s="10"/>
      <c r="W88" s="8"/>
      <c r="X88" s="9"/>
      <c r="Y88" s="8"/>
      <c r="Z88" s="10"/>
    </row>
    <row r="89" spans="1:26" x14ac:dyDescent="0.25">
      <c r="A89" s="2">
        <v>84</v>
      </c>
      <c r="B89" s="3" t="s">
        <v>186</v>
      </c>
      <c r="C89" s="4" t="s">
        <v>187</v>
      </c>
      <c r="D89" s="5" t="s">
        <v>50</v>
      </c>
      <c r="E89" s="5" t="s">
        <v>277</v>
      </c>
      <c r="F89" s="5"/>
      <c r="G89" s="5" t="s">
        <v>279</v>
      </c>
      <c r="H89" s="4"/>
      <c r="I89" s="6">
        <v>1</v>
      </c>
      <c r="J89" s="6">
        <v>1</v>
      </c>
      <c r="K89" s="6">
        <v>1</v>
      </c>
      <c r="L89" s="6">
        <v>5</v>
      </c>
      <c r="M89" s="6">
        <v>4</v>
      </c>
      <c r="N89" s="6">
        <v>4</v>
      </c>
      <c r="O89" s="8">
        <f t="shared" si="29"/>
        <v>5.7566508180484137E-2</v>
      </c>
      <c r="P89" s="9">
        <f t="shared" si="30"/>
        <v>1.7777777777777781E-4</v>
      </c>
      <c r="Q89" s="8">
        <f t="shared" si="31"/>
        <v>9.7127090718259514E-3</v>
      </c>
      <c r="R89" s="10"/>
      <c r="S89" s="8">
        <f t="shared" si="34"/>
        <v>4.6878907405273403E-2</v>
      </c>
      <c r="T89" s="9">
        <f>(M89/391)^2</f>
        <v>1.0465656294765211E-4</v>
      </c>
      <c r="U89" s="8">
        <f>(S89/(LN(391)))</f>
        <v>7.8541136308223382E-3</v>
      </c>
      <c r="V89" s="10"/>
      <c r="W89" s="8">
        <f t="shared" si="37"/>
        <v>6.06927891721337E-2</v>
      </c>
      <c r="X89" s="9">
        <f t="shared" si="38"/>
        <v>2.040816326530612E-4</v>
      </c>
      <c r="Y89" s="8">
        <f t="shared" si="39"/>
        <v>1.0771083473639805E-2</v>
      </c>
      <c r="Z89" s="10"/>
    </row>
    <row r="90" spans="1:26" x14ac:dyDescent="0.25">
      <c r="A90" s="2">
        <v>85</v>
      </c>
      <c r="B90" s="3" t="s">
        <v>188</v>
      </c>
      <c r="C90" s="4" t="s">
        <v>189</v>
      </c>
      <c r="D90" s="5" t="s">
        <v>50</v>
      </c>
      <c r="E90" s="5" t="s">
        <v>277</v>
      </c>
      <c r="F90" s="5"/>
      <c r="G90" s="5" t="s">
        <v>279</v>
      </c>
      <c r="H90" s="4"/>
      <c r="I90" s="6">
        <v>1</v>
      </c>
      <c r="J90" s="6">
        <v>0</v>
      </c>
      <c r="K90" s="6">
        <v>0</v>
      </c>
      <c r="L90" s="6">
        <v>2</v>
      </c>
      <c r="M90" s="6"/>
      <c r="N90" s="6"/>
      <c r="O90" s="8">
        <f t="shared" si="29"/>
        <v>2.7913487175522479E-2</v>
      </c>
      <c r="P90" s="9">
        <f t="shared" si="30"/>
        <v>2.8444444444444444E-5</v>
      </c>
      <c r="Q90" s="8">
        <f t="shared" si="31"/>
        <v>4.709606135324125E-3</v>
      </c>
      <c r="R90" s="10"/>
      <c r="S90" s="8"/>
      <c r="T90" s="9"/>
      <c r="U90" s="8"/>
      <c r="V90" s="10"/>
      <c r="W90" s="8"/>
      <c r="X90" s="9"/>
      <c r="Y90" s="8"/>
      <c r="Z90" s="10"/>
    </row>
    <row r="91" spans="1:26" x14ac:dyDescent="0.25">
      <c r="A91" s="2">
        <v>86</v>
      </c>
      <c r="B91" s="3" t="s">
        <v>190</v>
      </c>
      <c r="C91" s="4" t="s">
        <v>191</v>
      </c>
      <c r="D91" s="5" t="s">
        <v>50</v>
      </c>
      <c r="E91" s="5" t="s">
        <v>277</v>
      </c>
      <c r="F91" s="5"/>
      <c r="G91" s="5" t="s">
        <v>279</v>
      </c>
      <c r="H91" s="4"/>
      <c r="I91" s="6">
        <v>1</v>
      </c>
      <c r="J91" s="6">
        <v>1</v>
      </c>
      <c r="K91" s="6">
        <v>1</v>
      </c>
      <c r="L91" s="6">
        <v>2</v>
      </c>
      <c r="M91" s="6">
        <v>2</v>
      </c>
      <c r="N91" s="6">
        <v>1</v>
      </c>
      <c r="O91" s="8">
        <f t="shared" si="29"/>
        <v>2.7913487175522479E-2</v>
      </c>
      <c r="P91" s="9">
        <f t="shared" si="30"/>
        <v>2.8444444444444444E-5</v>
      </c>
      <c r="Q91" s="8">
        <f t="shared" si="31"/>
        <v>4.709606135324125E-3</v>
      </c>
      <c r="R91" s="10"/>
      <c r="S91" s="8">
        <f t="shared" si="34"/>
        <v>2.6984963577623637E-2</v>
      </c>
      <c r="T91" s="9">
        <f>(M91/391)^2</f>
        <v>2.6164140736913028E-5</v>
      </c>
      <c r="U91" s="8">
        <f>(S91/(LN(391)))</f>
        <v>4.5210731647388333E-3</v>
      </c>
      <c r="V91" s="10"/>
      <c r="W91" s="8">
        <f t="shared" si="37"/>
        <v>2.0124248582747317E-2</v>
      </c>
      <c r="X91" s="9">
        <f t="shared" si="38"/>
        <v>1.2755102040816325E-5</v>
      </c>
      <c r="Y91" s="8">
        <f t="shared" si="39"/>
        <v>3.5714285714285709E-3</v>
      </c>
      <c r="Z91" s="10"/>
    </row>
    <row r="92" spans="1:26" x14ac:dyDescent="0.25">
      <c r="A92" s="2">
        <v>87</v>
      </c>
      <c r="B92" s="3" t="s">
        <v>192</v>
      </c>
      <c r="C92" s="4" t="s">
        <v>193</v>
      </c>
      <c r="D92" s="5" t="s">
        <v>6</v>
      </c>
      <c r="E92" s="5" t="s">
        <v>277</v>
      </c>
      <c r="F92" s="5"/>
      <c r="G92" s="5" t="s">
        <v>278</v>
      </c>
      <c r="H92" s="4"/>
      <c r="I92" s="6">
        <v>1</v>
      </c>
      <c r="J92" s="6">
        <v>0</v>
      </c>
      <c r="K92" s="6">
        <v>1</v>
      </c>
      <c r="L92" s="6">
        <v>3</v>
      </c>
      <c r="M92" s="6"/>
      <c r="N92" s="6">
        <v>1</v>
      </c>
      <c r="O92" s="8">
        <f t="shared" si="29"/>
        <v>3.8626509898418412E-2</v>
      </c>
      <c r="P92" s="9">
        <f t="shared" si="30"/>
        <v>6.3999999999999997E-5</v>
      </c>
      <c r="Q92" s="8">
        <f t="shared" si="31"/>
        <v>6.5171236707132893E-3</v>
      </c>
      <c r="R92" s="10"/>
      <c r="S92" s="8"/>
      <c r="T92" s="9"/>
      <c r="U92" s="8"/>
      <c r="V92" s="10"/>
      <c r="W92" s="8">
        <f t="shared" si="37"/>
        <v>2.0124248582747317E-2</v>
      </c>
      <c r="X92" s="9">
        <f t="shared" si="38"/>
        <v>1.2755102040816325E-5</v>
      </c>
      <c r="Y92" s="8">
        <f t="shared" si="39"/>
        <v>3.5714285714285709E-3</v>
      </c>
      <c r="Z92" s="10"/>
    </row>
    <row r="93" spans="1:26" x14ac:dyDescent="0.25">
      <c r="A93" s="2">
        <v>88</v>
      </c>
      <c r="B93" s="3" t="s">
        <v>194</v>
      </c>
      <c r="C93" s="4" t="s">
        <v>195</v>
      </c>
      <c r="D93" s="5" t="s">
        <v>50</v>
      </c>
      <c r="E93" s="5" t="s">
        <v>280</v>
      </c>
      <c r="F93" s="5"/>
      <c r="G93" s="5" t="s">
        <v>279</v>
      </c>
      <c r="H93" s="4"/>
      <c r="I93" s="6">
        <v>1</v>
      </c>
      <c r="J93" s="6">
        <v>0</v>
      </c>
      <c r="K93" s="6">
        <v>0</v>
      </c>
      <c r="L93" s="6">
        <v>4</v>
      </c>
      <c r="M93" s="6"/>
      <c r="N93" s="6"/>
      <c r="O93" s="8">
        <f t="shared" si="29"/>
        <v>4.8433404425072213E-2</v>
      </c>
      <c r="P93" s="9">
        <f t="shared" si="30"/>
        <v>1.1377777777777778E-4</v>
      </c>
      <c r="Q93" s="8">
        <f t="shared" si="31"/>
        <v>8.1717578746298338E-3</v>
      </c>
      <c r="R93" s="10"/>
      <c r="S93" s="8"/>
      <c r="T93" s="9"/>
      <c r="U93" s="8"/>
      <c r="V93" s="10"/>
      <c r="W93" s="8"/>
      <c r="X93" s="9"/>
      <c r="Y93" s="8"/>
      <c r="Z93" s="10"/>
    </row>
    <row r="94" spans="1:26" x14ac:dyDescent="0.25">
      <c r="A94" s="2">
        <v>89</v>
      </c>
      <c r="B94" s="3" t="s">
        <v>196</v>
      </c>
      <c r="C94" s="4" t="s">
        <v>197</v>
      </c>
      <c r="D94" s="5" t="s">
        <v>50</v>
      </c>
      <c r="E94" s="5" t="s">
        <v>277</v>
      </c>
      <c r="F94" s="5"/>
      <c r="G94" s="5" t="s">
        <v>279</v>
      </c>
      <c r="H94" s="4"/>
      <c r="I94" s="6">
        <v>1</v>
      </c>
      <c r="J94" s="6">
        <v>0</v>
      </c>
      <c r="K94" s="6">
        <v>0</v>
      </c>
      <c r="L94" s="6">
        <v>2</v>
      </c>
      <c r="M94" s="6"/>
      <c r="N94" s="6"/>
      <c r="O94" s="8">
        <f t="shared" si="29"/>
        <v>2.7913487175522479E-2</v>
      </c>
      <c r="P94" s="9">
        <f t="shared" si="30"/>
        <v>2.8444444444444444E-5</v>
      </c>
      <c r="Q94" s="8">
        <f t="shared" si="31"/>
        <v>4.709606135324125E-3</v>
      </c>
      <c r="R94" s="10"/>
      <c r="S94" s="8"/>
      <c r="T94" s="9"/>
      <c r="U94" s="8"/>
      <c r="V94" s="10"/>
      <c r="W94" s="8"/>
      <c r="X94" s="9"/>
      <c r="Y94" s="8"/>
      <c r="Z94" s="10"/>
    </row>
    <row r="95" spans="1:26" x14ac:dyDescent="0.25">
      <c r="A95" s="2">
        <v>90</v>
      </c>
      <c r="B95" s="3" t="s">
        <v>198</v>
      </c>
      <c r="C95" s="4" t="s">
        <v>199</v>
      </c>
      <c r="D95" s="5" t="s">
        <v>93</v>
      </c>
      <c r="E95" s="5" t="s">
        <v>277</v>
      </c>
      <c r="F95" s="5"/>
      <c r="G95" s="5" t="s">
        <v>279</v>
      </c>
      <c r="H95" s="4"/>
      <c r="I95" s="6">
        <v>0</v>
      </c>
      <c r="J95" s="6">
        <v>1</v>
      </c>
      <c r="K95" s="6">
        <v>1</v>
      </c>
      <c r="L95" s="6"/>
      <c r="M95" s="6">
        <v>4</v>
      </c>
      <c r="N95" s="6">
        <v>3</v>
      </c>
      <c r="O95" s="8"/>
      <c r="P95" s="9"/>
      <c r="Q95" s="8"/>
      <c r="R95" s="10"/>
      <c r="S95" s="8">
        <f t="shared" si="34"/>
        <v>4.6878907405273403E-2</v>
      </c>
      <c r="T95" s="9">
        <f t="shared" ref="T95:T97" si="42">(M95/391)^2</f>
        <v>1.0465656294765211E-4</v>
      </c>
      <c r="U95" s="8">
        <f t="shared" ref="U95:U97" si="43">(S95/(LN(391)))</f>
        <v>7.8541136308223382E-3</v>
      </c>
      <c r="V95" s="10"/>
      <c r="W95" s="8">
        <f t="shared" si="37"/>
        <v>4.8601899798226503E-2</v>
      </c>
      <c r="X95" s="9">
        <f t="shared" si="38"/>
        <v>1.1479591836734695E-4</v>
      </c>
      <c r="Y95" s="8">
        <f t="shared" si="39"/>
        <v>8.6253264489042671E-3</v>
      </c>
      <c r="Z95" s="10"/>
    </row>
    <row r="96" spans="1:26" x14ac:dyDescent="0.25">
      <c r="A96" s="2">
        <v>91</v>
      </c>
      <c r="B96" s="3" t="s">
        <v>200</v>
      </c>
      <c r="C96" s="4" t="s">
        <v>201</v>
      </c>
      <c r="D96" s="5" t="s">
        <v>70</v>
      </c>
      <c r="E96" s="5" t="s">
        <v>277</v>
      </c>
      <c r="F96" s="5"/>
      <c r="G96" s="5" t="s">
        <v>279</v>
      </c>
      <c r="H96" s="4"/>
      <c r="I96" s="6">
        <v>1</v>
      </c>
      <c r="J96" s="6">
        <v>1</v>
      </c>
      <c r="K96" s="6">
        <v>1</v>
      </c>
      <c r="L96" s="6">
        <v>1</v>
      </c>
      <c r="M96" s="6">
        <v>3</v>
      </c>
      <c r="N96" s="6">
        <v>1</v>
      </c>
      <c r="O96" s="8">
        <f t="shared" ref="O96:O112" si="44">-((L96/375)*(LN((L96/375))))</f>
        <v>1.5805136069254429E-2</v>
      </c>
      <c r="P96" s="9">
        <f t="shared" ref="P96:P112" si="45">(L96/375)^2</f>
        <v>7.111111111111111E-6</v>
      </c>
      <c r="Q96" s="8">
        <f t="shared" ref="Q96:Q112" si="46">(O96/(LN(375)))</f>
        <v>2.666666666666667E-3</v>
      </c>
      <c r="R96" s="10"/>
      <c r="S96" s="8">
        <f t="shared" si="34"/>
        <v>3.7366459882229586E-2</v>
      </c>
      <c r="T96" s="9">
        <f t="shared" si="42"/>
        <v>5.8869316658054306E-5</v>
      </c>
      <c r="U96" s="8">
        <f t="shared" si="43"/>
        <v>6.2603938133503059E-3</v>
      </c>
      <c r="V96" s="10"/>
      <c r="W96" s="8">
        <f t="shared" si="37"/>
        <v>2.0124248582747317E-2</v>
      </c>
      <c r="X96" s="9">
        <f t="shared" si="38"/>
        <v>1.2755102040816325E-5</v>
      </c>
      <c r="Y96" s="8">
        <f t="shared" si="39"/>
        <v>3.5714285714285709E-3</v>
      </c>
      <c r="Z96" s="10"/>
    </row>
    <row r="97" spans="1:26" x14ac:dyDescent="0.25">
      <c r="A97" s="2">
        <v>92</v>
      </c>
      <c r="B97" s="3" t="s">
        <v>202</v>
      </c>
      <c r="C97" s="4" t="s">
        <v>203</v>
      </c>
      <c r="D97" s="5" t="s">
        <v>50</v>
      </c>
      <c r="E97" s="5" t="s">
        <v>277</v>
      </c>
      <c r="F97" s="5"/>
      <c r="G97" s="5" t="s">
        <v>279</v>
      </c>
      <c r="H97" s="4"/>
      <c r="I97" s="6">
        <v>1</v>
      </c>
      <c r="J97" s="6">
        <v>1</v>
      </c>
      <c r="K97" s="6">
        <v>1</v>
      </c>
      <c r="L97" s="6">
        <v>2</v>
      </c>
      <c r="M97" s="6">
        <v>3</v>
      </c>
      <c r="N97" s="6">
        <v>3</v>
      </c>
      <c r="O97" s="8">
        <f t="shared" si="44"/>
        <v>2.7913487175522479E-2</v>
      </c>
      <c r="P97" s="9">
        <f t="shared" si="45"/>
        <v>2.8444444444444444E-5</v>
      </c>
      <c r="Q97" s="8">
        <f t="shared" si="46"/>
        <v>4.709606135324125E-3</v>
      </c>
      <c r="R97" s="10"/>
      <c r="S97" s="8">
        <f t="shared" si="34"/>
        <v>3.7366459882229586E-2</v>
      </c>
      <c r="T97" s="9">
        <f t="shared" si="42"/>
        <v>5.8869316658054306E-5</v>
      </c>
      <c r="U97" s="8">
        <f t="shared" si="43"/>
        <v>6.2603938133503059E-3</v>
      </c>
      <c r="V97" s="10"/>
      <c r="W97" s="8">
        <f t="shared" si="37"/>
        <v>4.8601899798226503E-2</v>
      </c>
      <c r="X97" s="9">
        <f t="shared" si="38"/>
        <v>1.1479591836734695E-4</v>
      </c>
      <c r="Y97" s="8">
        <f t="shared" si="39"/>
        <v>8.6253264489042671E-3</v>
      </c>
      <c r="Z97" s="10"/>
    </row>
    <row r="98" spans="1:26" x14ac:dyDescent="0.25">
      <c r="A98" s="2">
        <v>93</v>
      </c>
      <c r="B98" s="3" t="s">
        <v>204</v>
      </c>
      <c r="C98" s="4" t="s">
        <v>205</v>
      </c>
      <c r="D98" s="5" t="s">
        <v>9</v>
      </c>
      <c r="E98" s="5" t="s">
        <v>277</v>
      </c>
      <c r="F98" s="5"/>
      <c r="G98" s="5" t="s">
        <v>279</v>
      </c>
      <c r="H98" s="4"/>
      <c r="I98" s="6">
        <v>1</v>
      </c>
      <c r="J98" s="6">
        <v>0</v>
      </c>
      <c r="K98" s="6">
        <v>1</v>
      </c>
      <c r="L98" s="6">
        <v>2</v>
      </c>
      <c r="M98" s="6"/>
      <c r="N98" s="6">
        <v>2</v>
      </c>
      <c r="O98" s="8">
        <f t="shared" si="44"/>
        <v>2.7913487175522479E-2</v>
      </c>
      <c r="P98" s="9">
        <f t="shared" si="45"/>
        <v>2.8444444444444444E-5</v>
      </c>
      <c r="Q98" s="8">
        <f t="shared" si="46"/>
        <v>4.709606135324125E-3</v>
      </c>
      <c r="R98" s="10"/>
      <c r="S98" s="8"/>
      <c r="T98" s="9"/>
      <c r="U98" s="8"/>
      <c r="V98" s="10"/>
      <c r="W98" s="8">
        <f t="shared" si="37"/>
        <v>3.529744587578075E-2</v>
      </c>
      <c r="X98" s="9">
        <f t="shared" si="38"/>
        <v>5.1020408163265301E-5</v>
      </c>
      <c r="Y98" s="8">
        <f t="shared" si="39"/>
        <v>6.2641994398385239E-3</v>
      </c>
      <c r="Z98" s="10"/>
    </row>
    <row r="99" spans="1:26" x14ac:dyDescent="0.25">
      <c r="A99" s="2">
        <v>94</v>
      </c>
      <c r="B99" s="3" t="s">
        <v>206</v>
      </c>
      <c r="C99" s="4" t="s">
        <v>207</v>
      </c>
      <c r="D99" s="5" t="s">
        <v>59</v>
      </c>
      <c r="E99" s="5" t="s">
        <v>280</v>
      </c>
      <c r="F99" s="5"/>
      <c r="G99" s="5" t="s">
        <v>278</v>
      </c>
      <c r="H99" s="4"/>
      <c r="I99" s="6">
        <v>1</v>
      </c>
      <c r="J99" s="6">
        <v>1</v>
      </c>
      <c r="K99" s="6">
        <v>1</v>
      </c>
      <c r="L99" s="6">
        <v>1</v>
      </c>
      <c r="M99" s="6">
        <v>2</v>
      </c>
      <c r="N99" s="6">
        <v>2</v>
      </c>
      <c r="O99" s="8">
        <f t="shared" si="44"/>
        <v>1.5805136069254429E-2</v>
      </c>
      <c r="P99" s="9">
        <f t="shared" si="45"/>
        <v>7.111111111111111E-6</v>
      </c>
      <c r="Q99" s="8">
        <f t="shared" si="46"/>
        <v>2.666666666666667E-3</v>
      </c>
      <c r="R99" s="10"/>
      <c r="S99" s="8">
        <f t="shared" si="34"/>
        <v>2.6984963577623637E-2</v>
      </c>
      <c r="T99" s="9">
        <f t="shared" ref="T99:T102" si="47">(M99/391)^2</f>
        <v>2.6164140736913028E-5</v>
      </c>
      <c r="U99" s="8">
        <f t="shared" ref="U99:U102" si="48">(S99/(LN(391)))</f>
        <v>4.5210731647388333E-3</v>
      </c>
      <c r="V99" s="10"/>
      <c r="W99" s="8">
        <f t="shared" si="37"/>
        <v>3.529744587578075E-2</v>
      </c>
      <c r="X99" s="9">
        <f t="shared" si="38"/>
        <v>5.1020408163265301E-5</v>
      </c>
      <c r="Y99" s="8">
        <f t="shared" si="39"/>
        <v>6.2641994398385239E-3</v>
      </c>
      <c r="Z99" s="10"/>
    </row>
    <row r="100" spans="1:26" x14ac:dyDescent="0.25">
      <c r="A100" s="2">
        <v>95</v>
      </c>
      <c r="B100" s="3" t="s">
        <v>208</v>
      </c>
      <c r="C100" s="4" t="s">
        <v>209</v>
      </c>
      <c r="D100" s="5" t="s">
        <v>59</v>
      </c>
      <c r="E100" s="5" t="s">
        <v>277</v>
      </c>
      <c r="F100" s="5"/>
      <c r="G100" s="5" t="s">
        <v>278</v>
      </c>
      <c r="H100" s="4"/>
      <c r="I100" s="6">
        <v>1</v>
      </c>
      <c r="J100" s="6">
        <v>1</v>
      </c>
      <c r="K100" s="6">
        <v>1</v>
      </c>
      <c r="L100" s="6">
        <v>1</v>
      </c>
      <c r="M100" s="6">
        <v>1</v>
      </c>
      <c r="N100" s="6">
        <v>1</v>
      </c>
      <c r="O100" s="8">
        <f t="shared" si="44"/>
        <v>1.5805136069254429E-2</v>
      </c>
      <c r="P100" s="9">
        <f t="shared" si="45"/>
        <v>7.111111111111111E-6</v>
      </c>
      <c r="Q100" s="8">
        <f t="shared" si="46"/>
        <v>2.666666666666667E-3</v>
      </c>
      <c r="R100" s="10"/>
      <c r="S100" s="8">
        <f t="shared" si="34"/>
        <v>1.5265236726305285E-2</v>
      </c>
      <c r="T100" s="9">
        <f t="shared" si="47"/>
        <v>6.541035184228257E-6</v>
      </c>
      <c r="U100" s="8">
        <f t="shared" si="48"/>
        <v>2.5575447570332483E-3</v>
      </c>
      <c r="V100" s="10"/>
      <c r="W100" s="8">
        <f t="shared" si="37"/>
        <v>2.0124248582747317E-2</v>
      </c>
      <c r="X100" s="9">
        <f t="shared" si="38"/>
        <v>1.2755102040816325E-5</v>
      </c>
      <c r="Y100" s="8">
        <f t="shared" si="39"/>
        <v>3.5714285714285709E-3</v>
      </c>
      <c r="Z100" s="10"/>
    </row>
    <row r="101" spans="1:26" x14ac:dyDescent="0.25">
      <c r="A101" s="2">
        <v>96</v>
      </c>
      <c r="B101" s="3" t="s">
        <v>210</v>
      </c>
      <c r="C101" s="4" t="s">
        <v>211</v>
      </c>
      <c r="D101" s="5" t="s">
        <v>59</v>
      </c>
      <c r="E101" s="5" t="s">
        <v>277</v>
      </c>
      <c r="F101" s="5"/>
      <c r="G101" s="5" t="s">
        <v>278</v>
      </c>
      <c r="H101" s="4"/>
      <c r="I101" s="6">
        <v>1</v>
      </c>
      <c r="J101" s="6">
        <v>1</v>
      </c>
      <c r="K101" s="6">
        <v>1</v>
      </c>
      <c r="L101" s="6">
        <v>2</v>
      </c>
      <c r="M101" s="6">
        <v>4</v>
      </c>
      <c r="N101" s="6">
        <v>3</v>
      </c>
      <c r="O101" s="8">
        <f t="shared" si="44"/>
        <v>2.7913487175522479E-2</v>
      </c>
      <c r="P101" s="9">
        <f t="shared" si="45"/>
        <v>2.8444444444444444E-5</v>
      </c>
      <c r="Q101" s="8">
        <f t="shared" si="46"/>
        <v>4.709606135324125E-3</v>
      </c>
      <c r="R101" s="10"/>
      <c r="S101" s="8">
        <f t="shared" si="34"/>
        <v>4.6878907405273403E-2</v>
      </c>
      <c r="T101" s="9">
        <f t="shared" si="47"/>
        <v>1.0465656294765211E-4</v>
      </c>
      <c r="U101" s="8">
        <f t="shared" si="48"/>
        <v>7.8541136308223382E-3</v>
      </c>
      <c r="V101" s="10"/>
      <c r="W101" s="8">
        <f t="shared" si="37"/>
        <v>4.8601899798226503E-2</v>
      </c>
      <c r="X101" s="9">
        <f t="shared" si="38"/>
        <v>1.1479591836734695E-4</v>
      </c>
      <c r="Y101" s="8">
        <f t="shared" si="39"/>
        <v>8.6253264489042671E-3</v>
      </c>
      <c r="Z101" s="10"/>
    </row>
    <row r="102" spans="1:26" x14ac:dyDescent="0.25">
      <c r="A102" s="2">
        <v>97</v>
      </c>
      <c r="B102" s="3" t="s">
        <v>212</v>
      </c>
      <c r="C102" s="4" t="s">
        <v>213</v>
      </c>
      <c r="D102" s="5" t="s">
        <v>18</v>
      </c>
      <c r="E102" s="5" t="s">
        <v>277</v>
      </c>
      <c r="F102" s="5"/>
      <c r="G102" s="5" t="s">
        <v>279</v>
      </c>
      <c r="H102" s="4"/>
      <c r="I102" s="6">
        <v>1</v>
      </c>
      <c r="J102" s="6">
        <v>1</v>
      </c>
      <c r="K102" s="6">
        <v>0</v>
      </c>
      <c r="L102" s="6">
        <v>3</v>
      </c>
      <c r="M102" s="6">
        <v>3</v>
      </c>
      <c r="N102" s="6"/>
      <c r="O102" s="8">
        <f t="shared" si="44"/>
        <v>3.8626509898418412E-2</v>
      </c>
      <c r="P102" s="9">
        <f t="shared" si="45"/>
        <v>6.3999999999999997E-5</v>
      </c>
      <c r="Q102" s="8">
        <f t="shared" si="46"/>
        <v>6.5171236707132893E-3</v>
      </c>
      <c r="R102" s="10"/>
      <c r="S102" s="8">
        <f t="shared" si="34"/>
        <v>3.7366459882229586E-2</v>
      </c>
      <c r="T102" s="9">
        <f t="shared" si="47"/>
        <v>5.8869316658054306E-5</v>
      </c>
      <c r="U102" s="8">
        <f t="shared" si="48"/>
        <v>6.2603938133503059E-3</v>
      </c>
      <c r="V102" s="10"/>
      <c r="W102" s="8"/>
      <c r="X102" s="9"/>
      <c r="Y102" s="8"/>
      <c r="Z102" s="10"/>
    </row>
    <row r="103" spans="1:26" x14ac:dyDescent="0.25">
      <c r="A103" s="2">
        <v>98</v>
      </c>
      <c r="B103" s="3" t="s">
        <v>214</v>
      </c>
      <c r="C103" s="4" t="s">
        <v>215</v>
      </c>
      <c r="D103" s="5" t="s">
        <v>18</v>
      </c>
      <c r="E103" s="5" t="s">
        <v>277</v>
      </c>
      <c r="F103" s="5"/>
      <c r="G103" s="5" t="s">
        <v>279</v>
      </c>
      <c r="H103" s="4"/>
      <c r="I103" s="6">
        <v>1</v>
      </c>
      <c r="J103" s="6">
        <v>0</v>
      </c>
      <c r="K103" s="6">
        <v>0</v>
      </c>
      <c r="L103" s="6">
        <v>5</v>
      </c>
      <c r="M103" s="6"/>
      <c r="N103" s="6"/>
      <c r="O103" s="8">
        <f t="shared" si="44"/>
        <v>5.7566508180484137E-2</v>
      </c>
      <c r="P103" s="9">
        <f t="shared" si="45"/>
        <v>1.7777777777777781E-4</v>
      </c>
      <c r="Q103" s="8">
        <f t="shared" si="46"/>
        <v>9.7127090718259514E-3</v>
      </c>
      <c r="R103" s="10"/>
      <c r="S103" s="8"/>
      <c r="T103" s="9"/>
      <c r="U103" s="8"/>
      <c r="V103" s="10"/>
      <c r="W103" s="8"/>
      <c r="X103" s="9"/>
      <c r="Y103" s="8"/>
      <c r="Z103" s="10"/>
    </row>
    <row r="104" spans="1:26" x14ac:dyDescent="0.25">
      <c r="A104" s="2">
        <v>99</v>
      </c>
      <c r="B104" s="3" t="s">
        <v>216</v>
      </c>
      <c r="C104" s="4" t="s">
        <v>217</v>
      </c>
      <c r="D104" s="5" t="s">
        <v>18</v>
      </c>
      <c r="E104" s="5" t="s">
        <v>277</v>
      </c>
      <c r="F104" s="5"/>
      <c r="G104" s="5" t="s">
        <v>279</v>
      </c>
      <c r="H104" s="4"/>
      <c r="I104" s="6">
        <v>1</v>
      </c>
      <c r="J104" s="6">
        <v>0</v>
      </c>
      <c r="K104" s="6">
        <v>0</v>
      </c>
      <c r="L104" s="6">
        <v>7</v>
      </c>
      <c r="M104" s="6"/>
      <c r="N104" s="6"/>
      <c r="O104" s="8">
        <f t="shared" si="44"/>
        <v>7.4312296369081834E-2</v>
      </c>
      <c r="P104" s="9">
        <f t="shared" si="45"/>
        <v>3.4844444444444452E-4</v>
      </c>
      <c r="Q104" s="8">
        <f t="shared" si="46"/>
        <v>1.2538083998933452E-2</v>
      </c>
      <c r="R104" s="10"/>
      <c r="S104" s="8"/>
      <c r="T104" s="9"/>
      <c r="U104" s="8"/>
      <c r="V104" s="10"/>
      <c r="W104" s="8"/>
      <c r="X104" s="9"/>
      <c r="Y104" s="8"/>
      <c r="Z104" s="10"/>
    </row>
    <row r="105" spans="1:26" x14ac:dyDescent="0.25">
      <c r="A105" s="2">
        <v>100</v>
      </c>
      <c r="B105" s="3" t="s">
        <v>218</v>
      </c>
      <c r="C105" s="4" t="s">
        <v>219</v>
      </c>
      <c r="D105" s="5" t="s">
        <v>18</v>
      </c>
      <c r="E105" s="5" t="s">
        <v>277</v>
      </c>
      <c r="F105" s="5"/>
      <c r="G105" s="5" t="s">
        <v>279</v>
      </c>
      <c r="H105" s="4"/>
      <c r="I105" s="6">
        <v>1</v>
      </c>
      <c r="J105" s="6">
        <v>0</v>
      </c>
      <c r="K105" s="6">
        <v>0</v>
      </c>
      <c r="L105" s="6">
        <v>2</v>
      </c>
      <c r="M105" s="6"/>
      <c r="N105" s="6"/>
      <c r="O105" s="8">
        <f t="shared" si="44"/>
        <v>2.7913487175522479E-2</v>
      </c>
      <c r="P105" s="9">
        <f t="shared" si="45"/>
        <v>2.8444444444444444E-5</v>
      </c>
      <c r="Q105" s="8">
        <f t="shared" si="46"/>
        <v>4.709606135324125E-3</v>
      </c>
      <c r="R105" s="10"/>
      <c r="S105" s="8"/>
      <c r="T105" s="9"/>
      <c r="U105" s="8"/>
      <c r="V105" s="10"/>
      <c r="W105" s="8"/>
      <c r="X105" s="9"/>
      <c r="Y105" s="8"/>
      <c r="Z105" s="10"/>
    </row>
    <row r="106" spans="1:26" x14ac:dyDescent="0.25">
      <c r="A106" s="2">
        <v>101</v>
      </c>
      <c r="B106" s="3" t="s">
        <v>220</v>
      </c>
      <c r="C106" s="4" t="s">
        <v>221</v>
      </c>
      <c r="D106" s="5" t="s">
        <v>18</v>
      </c>
      <c r="E106" s="5" t="s">
        <v>280</v>
      </c>
      <c r="F106" s="5"/>
      <c r="G106" s="5" t="s">
        <v>279</v>
      </c>
      <c r="H106" s="4"/>
      <c r="I106" s="6">
        <v>1</v>
      </c>
      <c r="J106" s="6">
        <v>1</v>
      </c>
      <c r="K106" s="6">
        <v>1</v>
      </c>
      <c r="L106" s="6">
        <v>2</v>
      </c>
      <c r="M106" s="6">
        <v>5</v>
      </c>
      <c r="N106" s="6">
        <v>2</v>
      </c>
      <c r="O106" s="8">
        <f t="shared" si="44"/>
        <v>2.7913487175522479E-2</v>
      </c>
      <c r="P106" s="9">
        <f t="shared" si="45"/>
        <v>2.8444444444444444E-5</v>
      </c>
      <c r="Q106" s="8">
        <f t="shared" si="46"/>
        <v>4.709606135324125E-3</v>
      </c>
      <c r="R106" s="10"/>
      <c r="S106" s="8">
        <f t="shared" si="34"/>
        <v>5.5745136157944568E-2</v>
      </c>
      <c r="T106" s="9">
        <f t="shared" ref="T106:T113" si="49">(M106/391)^2</f>
        <v>1.6352587960570639E-4</v>
      </c>
      <c r="U106" s="8">
        <f t="shared" ref="U106:U113" si="50">(S106/(LN(391)))</f>
        <v>9.3395656593504208E-3</v>
      </c>
      <c r="V106" s="10"/>
      <c r="W106" s="8">
        <f t="shared" si="37"/>
        <v>3.529744587578075E-2</v>
      </c>
      <c r="X106" s="9">
        <f t="shared" si="38"/>
        <v>5.1020408163265301E-5</v>
      </c>
      <c r="Y106" s="8">
        <f t="shared" si="39"/>
        <v>6.2641994398385239E-3</v>
      </c>
      <c r="Z106" s="10"/>
    </row>
    <row r="107" spans="1:26" x14ac:dyDescent="0.25">
      <c r="A107" s="2">
        <v>102</v>
      </c>
      <c r="B107" s="3" t="s">
        <v>222</v>
      </c>
      <c r="C107" s="4" t="s">
        <v>223</v>
      </c>
      <c r="D107" s="5" t="s">
        <v>18</v>
      </c>
      <c r="E107" s="5" t="s">
        <v>277</v>
      </c>
      <c r="F107" s="5"/>
      <c r="G107" s="5" t="s">
        <v>279</v>
      </c>
      <c r="H107" s="4"/>
      <c r="I107" s="6">
        <v>1</v>
      </c>
      <c r="J107" s="6">
        <v>1</v>
      </c>
      <c r="K107" s="6">
        <v>1</v>
      </c>
      <c r="L107" s="6">
        <v>3</v>
      </c>
      <c r="M107" s="6">
        <v>6</v>
      </c>
      <c r="N107" s="6">
        <v>5</v>
      </c>
      <c r="O107" s="8">
        <f t="shared" si="44"/>
        <v>3.8626509898418412E-2</v>
      </c>
      <c r="P107" s="9">
        <f t="shared" si="45"/>
        <v>6.3999999999999997E-5</v>
      </c>
      <c r="Q107" s="8">
        <f t="shared" si="46"/>
        <v>6.5171236707132893E-3</v>
      </c>
      <c r="R107" s="10"/>
      <c r="S107" s="8">
        <f t="shared" si="34"/>
        <v>6.4096390139498374E-2</v>
      </c>
      <c r="T107" s="9">
        <f t="shared" si="49"/>
        <v>2.3547726663221722E-4</v>
      </c>
      <c r="U107" s="8">
        <f t="shared" si="50"/>
        <v>1.0738738578717622E-2</v>
      </c>
      <c r="V107" s="10"/>
      <c r="W107" s="8">
        <f t="shared" si="37"/>
        <v>7.1881280191699093E-2</v>
      </c>
      <c r="X107" s="9">
        <f t="shared" si="38"/>
        <v>3.1887755102040814E-4</v>
      </c>
      <c r="Y107" s="8">
        <f t="shared" si="39"/>
        <v>1.2756692841072531E-2</v>
      </c>
      <c r="Z107" s="10"/>
    </row>
    <row r="108" spans="1:26" x14ac:dyDescent="0.25">
      <c r="A108" s="2">
        <v>103</v>
      </c>
      <c r="B108" s="3" t="s">
        <v>224</v>
      </c>
      <c r="C108" s="4" t="s">
        <v>225</v>
      </c>
      <c r="D108" s="5" t="s">
        <v>18</v>
      </c>
      <c r="E108" s="5" t="s">
        <v>277</v>
      </c>
      <c r="F108" s="5"/>
      <c r="G108" s="5" t="s">
        <v>279</v>
      </c>
      <c r="H108" s="4"/>
      <c r="I108" s="6">
        <v>1</v>
      </c>
      <c r="J108" s="6">
        <v>1</v>
      </c>
      <c r="K108" s="6">
        <v>1</v>
      </c>
      <c r="L108" s="6">
        <v>1</v>
      </c>
      <c r="M108" s="6">
        <v>1</v>
      </c>
      <c r="N108" s="6">
        <v>1</v>
      </c>
      <c r="O108" s="8">
        <f t="shared" si="44"/>
        <v>1.5805136069254429E-2</v>
      </c>
      <c r="P108" s="9">
        <f t="shared" si="45"/>
        <v>7.111111111111111E-6</v>
      </c>
      <c r="Q108" s="8">
        <f t="shared" si="46"/>
        <v>2.666666666666667E-3</v>
      </c>
      <c r="R108" s="10"/>
      <c r="S108" s="8">
        <f t="shared" si="34"/>
        <v>1.5265236726305285E-2</v>
      </c>
      <c r="T108" s="9">
        <f t="shared" si="49"/>
        <v>6.541035184228257E-6</v>
      </c>
      <c r="U108" s="8">
        <f t="shared" si="50"/>
        <v>2.5575447570332483E-3</v>
      </c>
      <c r="V108" s="10"/>
      <c r="W108" s="8">
        <f t="shared" si="37"/>
        <v>2.0124248582747317E-2</v>
      </c>
      <c r="X108" s="9">
        <f t="shared" si="38"/>
        <v>1.2755102040816325E-5</v>
      </c>
      <c r="Y108" s="8">
        <f t="shared" si="39"/>
        <v>3.5714285714285709E-3</v>
      </c>
      <c r="Z108" s="10"/>
    </row>
    <row r="109" spans="1:26" x14ac:dyDescent="0.25">
      <c r="A109" s="2">
        <v>104</v>
      </c>
      <c r="B109" s="3" t="s">
        <v>226</v>
      </c>
      <c r="C109" s="4" t="s">
        <v>227</v>
      </c>
      <c r="D109" s="5" t="s">
        <v>50</v>
      </c>
      <c r="E109" s="5" t="s">
        <v>277</v>
      </c>
      <c r="F109" s="5"/>
      <c r="G109" s="5" t="s">
        <v>279</v>
      </c>
      <c r="H109" s="4"/>
      <c r="I109" s="6">
        <v>1</v>
      </c>
      <c r="J109" s="6">
        <v>1</v>
      </c>
      <c r="K109" s="6">
        <v>1</v>
      </c>
      <c r="L109" s="6">
        <v>3</v>
      </c>
      <c r="M109" s="6">
        <v>5</v>
      </c>
      <c r="N109" s="6">
        <v>5</v>
      </c>
      <c r="O109" s="8">
        <f t="shared" si="44"/>
        <v>3.8626509898418412E-2</v>
      </c>
      <c r="P109" s="9">
        <f t="shared" si="45"/>
        <v>6.3999999999999997E-5</v>
      </c>
      <c r="Q109" s="8">
        <f t="shared" si="46"/>
        <v>6.5171236707132893E-3</v>
      </c>
      <c r="R109" s="10"/>
      <c r="S109" s="8">
        <f t="shared" si="34"/>
        <v>5.5745136157944568E-2</v>
      </c>
      <c r="T109" s="9">
        <f t="shared" si="49"/>
        <v>1.6352587960570639E-4</v>
      </c>
      <c r="U109" s="8">
        <f t="shared" si="50"/>
        <v>9.3395656593504208E-3</v>
      </c>
      <c r="V109" s="10"/>
      <c r="W109" s="8">
        <f t="shared" si="37"/>
        <v>7.1881280191699093E-2</v>
      </c>
      <c r="X109" s="9">
        <f t="shared" si="38"/>
        <v>3.1887755102040814E-4</v>
      </c>
      <c r="Y109" s="8">
        <f t="shared" si="39"/>
        <v>1.2756692841072531E-2</v>
      </c>
      <c r="Z109" s="10"/>
    </row>
    <row r="110" spans="1:26" x14ac:dyDescent="0.25">
      <c r="A110" s="2">
        <v>105</v>
      </c>
      <c r="B110" s="3" t="s">
        <v>228</v>
      </c>
      <c r="C110" s="4" t="s">
        <v>229</v>
      </c>
      <c r="D110" s="5" t="s">
        <v>9</v>
      </c>
      <c r="E110" s="5" t="s">
        <v>277</v>
      </c>
      <c r="F110" s="5"/>
      <c r="G110" s="5" t="s">
        <v>279</v>
      </c>
      <c r="H110" s="4"/>
      <c r="I110" s="6">
        <v>1</v>
      </c>
      <c r="J110" s="6">
        <v>1</v>
      </c>
      <c r="K110" s="6">
        <v>1</v>
      </c>
      <c r="L110" s="6">
        <v>1</v>
      </c>
      <c r="M110" s="6">
        <v>4</v>
      </c>
      <c r="N110" s="6">
        <v>3</v>
      </c>
      <c r="O110" s="8">
        <f t="shared" si="44"/>
        <v>1.5805136069254429E-2</v>
      </c>
      <c r="P110" s="9">
        <f t="shared" si="45"/>
        <v>7.111111111111111E-6</v>
      </c>
      <c r="Q110" s="8">
        <f t="shared" si="46"/>
        <v>2.666666666666667E-3</v>
      </c>
      <c r="R110" s="10"/>
      <c r="S110" s="8">
        <f t="shared" si="34"/>
        <v>4.6878907405273403E-2</v>
      </c>
      <c r="T110" s="9">
        <f t="shared" si="49"/>
        <v>1.0465656294765211E-4</v>
      </c>
      <c r="U110" s="8">
        <f t="shared" si="50"/>
        <v>7.8541136308223382E-3</v>
      </c>
      <c r="V110" s="10"/>
      <c r="W110" s="8">
        <f t="shared" si="37"/>
        <v>4.8601899798226503E-2</v>
      </c>
      <c r="X110" s="9">
        <f t="shared" si="38"/>
        <v>1.1479591836734695E-4</v>
      </c>
      <c r="Y110" s="8">
        <f t="shared" si="39"/>
        <v>8.6253264489042671E-3</v>
      </c>
      <c r="Z110" s="10"/>
    </row>
    <row r="111" spans="1:26" x14ac:dyDescent="0.25">
      <c r="A111" s="2">
        <v>106</v>
      </c>
      <c r="B111" s="3" t="s">
        <v>230</v>
      </c>
      <c r="C111" s="4" t="s">
        <v>231</v>
      </c>
      <c r="D111" s="5" t="s">
        <v>39</v>
      </c>
      <c r="E111" s="5" t="s">
        <v>277</v>
      </c>
      <c r="F111" s="5"/>
      <c r="G111" s="5" t="s">
        <v>279</v>
      </c>
      <c r="H111" s="4"/>
      <c r="I111" s="6">
        <v>1</v>
      </c>
      <c r="J111" s="6">
        <v>1</v>
      </c>
      <c r="K111" s="6">
        <v>1</v>
      </c>
      <c r="L111" s="6">
        <v>1</v>
      </c>
      <c r="M111" s="6">
        <v>1</v>
      </c>
      <c r="N111" s="6">
        <v>1</v>
      </c>
      <c r="O111" s="8">
        <f t="shared" si="44"/>
        <v>1.5805136069254429E-2</v>
      </c>
      <c r="P111" s="9">
        <f t="shared" si="45"/>
        <v>7.111111111111111E-6</v>
      </c>
      <c r="Q111" s="8">
        <f t="shared" si="46"/>
        <v>2.666666666666667E-3</v>
      </c>
      <c r="R111" s="10"/>
      <c r="S111" s="8">
        <f t="shared" si="34"/>
        <v>1.5265236726305285E-2</v>
      </c>
      <c r="T111" s="9">
        <f t="shared" si="49"/>
        <v>6.541035184228257E-6</v>
      </c>
      <c r="U111" s="8">
        <f t="shared" si="50"/>
        <v>2.5575447570332483E-3</v>
      </c>
      <c r="V111" s="10"/>
      <c r="W111" s="8">
        <f t="shared" si="37"/>
        <v>2.0124248582747317E-2</v>
      </c>
      <c r="X111" s="9">
        <f t="shared" si="38"/>
        <v>1.2755102040816325E-5</v>
      </c>
      <c r="Y111" s="8">
        <f t="shared" si="39"/>
        <v>3.5714285714285709E-3</v>
      </c>
      <c r="Z111" s="10"/>
    </row>
    <row r="112" spans="1:26" x14ac:dyDescent="0.25">
      <c r="A112" s="2">
        <v>107</v>
      </c>
      <c r="B112" s="3" t="s">
        <v>232</v>
      </c>
      <c r="C112" s="4" t="s">
        <v>233</v>
      </c>
      <c r="D112" s="5" t="s">
        <v>93</v>
      </c>
      <c r="E112" s="5" t="s">
        <v>277</v>
      </c>
      <c r="F112" s="5"/>
      <c r="G112" s="5" t="s">
        <v>278</v>
      </c>
      <c r="H112" s="4"/>
      <c r="I112" s="6">
        <v>1</v>
      </c>
      <c r="J112" s="6">
        <v>1</v>
      </c>
      <c r="K112" s="6">
        <v>1</v>
      </c>
      <c r="L112" s="6">
        <v>5</v>
      </c>
      <c r="M112" s="6">
        <v>7</v>
      </c>
      <c r="N112" s="6">
        <v>3</v>
      </c>
      <c r="O112" s="8">
        <f t="shared" si="44"/>
        <v>5.7566508180484137E-2</v>
      </c>
      <c r="P112" s="9">
        <f t="shared" si="45"/>
        <v>1.7777777777777781E-4</v>
      </c>
      <c r="Q112" s="8">
        <f t="shared" si="46"/>
        <v>9.7127090718259514E-3</v>
      </c>
      <c r="R112" s="10"/>
      <c r="S112" s="8">
        <f t="shared" si="34"/>
        <v>7.2019390988517562E-2</v>
      </c>
      <c r="T112" s="9">
        <f t="shared" si="49"/>
        <v>3.2051072402718454E-4</v>
      </c>
      <c r="U112" s="8">
        <f t="shared" si="50"/>
        <v>1.2066161771995768E-2</v>
      </c>
      <c r="V112" s="10"/>
      <c r="W112" s="8">
        <f t="shared" si="37"/>
        <v>4.8601899798226503E-2</v>
      </c>
      <c r="X112" s="9">
        <f t="shared" si="38"/>
        <v>1.1479591836734695E-4</v>
      </c>
      <c r="Y112" s="8">
        <f t="shared" si="39"/>
        <v>8.6253264489042671E-3</v>
      </c>
      <c r="Z112" s="10"/>
    </row>
    <row r="113" spans="1:26" x14ac:dyDescent="0.25">
      <c r="A113" s="2">
        <v>108</v>
      </c>
      <c r="B113" s="3" t="s">
        <v>234</v>
      </c>
      <c r="C113" s="4" t="s">
        <v>235</v>
      </c>
      <c r="D113" s="5" t="s">
        <v>93</v>
      </c>
      <c r="E113" s="5" t="s">
        <v>277</v>
      </c>
      <c r="F113" s="5"/>
      <c r="G113" s="5" t="s">
        <v>279</v>
      </c>
      <c r="H113" s="4"/>
      <c r="I113" s="6">
        <v>0</v>
      </c>
      <c r="J113" s="6">
        <v>1</v>
      </c>
      <c r="K113" s="6">
        <v>0</v>
      </c>
      <c r="L113" s="6"/>
      <c r="M113" s="6">
        <v>1</v>
      </c>
      <c r="N113" s="6"/>
      <c r="O113" s="8"/>
      <c r="P113" s="9"/>
      <c r="Q113" s="8"/>
      <c r="R113" s="10"/>
      <c r="S113" s="8">
        <f t="shared" si="34"/>
        <v>1.5265236726305285E-2</v>
      </c>
      <c r="T113" s="9">
        <f t="shared" si="49"/>
        <v>6.541035184228257E-6</v>
      </c>
      <c r="U113" s="8">
        <f t="shared" si="50"/>
        <v>2.5575447570332483E-3</v>
      </c>
      <c r="V113" s="10"/>
      <c r="W113" s="8"/>
      <c r="X113" s="9"/>
      <c r="Y113" s="8"/>
      <c r="Z113" s="10"/>
    </row>
    <row r="114" spans="1:26" x14ac:dyDescent="0.25">
      <c r="A114" s="2">
        <v>109</v>
      </c>
      <c r="B114" s="3" t="s">
        <v>236</v>
      </c>
      <c r="C114" s="4" t="s">
        <v>237</v>
      </c>
      <c r="D114" s="5" t="s">
        <v>39</v>
      </c>
      <c r="E114" s="5" t="s">
        <v>280</v>
      </c>
      <c r="F114" s="5"/>
      <c r="G114" s="5" t="s">
        <v>279</v>
      </c>
      <c r="H114" s="4"/>
      <c r="I114" s="6">
        <v>1</v>
      </c>
      <c r="J114" s="6">
        <v>0</v>
      </c>
      <c r="K114" s="6">
        <v>0</v>
      </c>
      <c r="L114" s="6">
        <v>6</v>
      </c>
      <c r="M114" s="6"/>
      <c r="N114" s="6"/>
      <c r="O114" s="8">
        <f t="shared" ref="O114:O131" si="51">-((L114/375)*(LN((L114/375))))</f>
        <v>6.61626649078777E-2</v>
      </c>
      <c r="P114" s="9">
        <f t="shared" ref="P114:P131" si="52">(L114/375)^2</f>
        <v>2.5599999999999999E-4</v>
      </c>
      <c r="Q114" s="8">
        <f t="shared" ref="Q114:Q131" si="53">(O114/(LN(375)))</f>
        <v>1.1163065747398955E-2</v>
      </c>
      <c r="R114" s="10"/>
      <c r="S114" s="8"/>
      <c r="T114" s="9"/>
      <c r="U114" s="8"/>
      <c r="V114" s="10"/>
      <c r="W114" s="8"/>
      <c r="X114" s="9"/>
      <c r="Y114" s="8"/>
      <c r="Z114" s="10"/>
    </row>
    <row r="115" spans="1:26" x14ac:dyDescent="0.25">
      <c r="A115" s="2">
        <v>110</v>
      </c>
      <c r="B115" s="3" t="s">
        <v>238</v>
      </c>
      <c r="C115" s="4" t="s">
        <v>239</v>
      </c>
      <c r="D115" s="5" t="s">
        <v>50</v>
      </c>
      <c r="E115" s="5" t="s">
        <v>277</v>
      </c>
      <c r="F115" s="5"/>
      <c r="G115" s="5" t="s">
        <v>279</v>
      </c>
      <c r="H115" s="4"/>
      <c r="I115" s="6">
        <v>1</v>
      </c>
      <c r="J115" s="6">
        <v>1</v>
      </c>
      <c r="K115" s="6">
        <v>1</v>
      </c>
      <c r="L115" s="6">
        <v>3</v>
      </c>
      <c r="M115" s="6">
        <v>4</v>
      </c>
      <c r="N115" s="6">
        <v>2</v>
      </c>
      <c r="O115" s="8">
        <f t="shared" si="51"/>
        <v>3.8626509898418412E-2</v>
      </c>
      <c r="P115" s="9">
        <f t="shared" si="52"/>
        <v>6.3999999999999997E-5</v>
      </c>
      <c r="Q115" s="8">
        <f t="shared" si="53"/>
        <v>6.5171236707132893E-3</v>
      </c>
      <c r="R115" s="10"/>
      <c r="S115" s="8">
        <f t="shared" si="34"/>
        <v>4.6878907405273403E-2</v>
      </c>
      <c r="T115" s="9">
        <f t="shared" ref="T115" si="54">(M115/391)^2</f>
        <v>1.0465656294765211E-4</v>
      </c>
      <c r="U115" s="8">
        <f t="shared" ref="U115" si="55">(S115/(LN(391)))</f>
        <v>7.8541136308223382E-3</v>
      </c>
      <c r="V115" s="10"/>
      <c r="W115" s="8">
        <f t="shared" si="37"/>
        <v>3.529744587578075E-2</v>
      </c>
      <c r="X115" s="9">
        <f t="shared" si="38"/>
        <v>5.1020408163265301E-5</v>
      </c>
      <c r="Y115" s="8">
        <f t="shared" si="39"/>
        <v>6.2641994398385239E-3</v>
      </c>
      <c r="Z115" s="10"/>
    </row>
    <row r="116" spans="1:26" x14ac:dyDescent="0.25">
      <c r="A116" s="2">
        <v>111</v>
      </c>
      <c r="B116" s="3" t="s">
        <v>240</v>
      </c>
      <c r="C116" s="4" t="s">
        <v>241</v>
      </c>
      <c r="D116" s="5" t="s">
        <v>70</v>
      </c>
      <c r="E116" s="5" t="s">
        <v>277</v>
      </c>
      <c r="F116" s="5"/>
      <c r="G116" s="5" t="s">
        <v>279</v>
      </c>
      <c r="H116" s="4"/>
      <c r="I116" s="6">
        <v>1</v>
      </c>
      <c r="J116" s="6">
        <v>0</v>
      </c>
      <c r="K116" s="6">
        <v>0</v>
      </c>
      <c r="L116" s="6">
        <v>1</v>
      </c>
      <c r="M116" s="6"/>
      <c r="N116" s="6"/>
      <c r="O116" s="8">
        <f t="shared" si="51"/>
        <v>1.5805136069254429E-2</v>
      </c>
      <c r="P116" s="9">
        <f t="shared" si="52"/>
        <v>7.111111111111111E-6</v>
      </c>
      <c r="Q116" s="8">
        <f t="shared" si="53"/>
        <v>2.666666666666667E-3</v>
      </c>
      <c r="R116" s="10"/>
      <c r="S116" s="8"/>
      <c r="T116" s="9"/>
      <c r="U116" s="8"/>
      <c r="V116" s="10"/>
      <c r="W116" s="8"/>
      <c r="X116" s="9"/>
      <c r="Y116" s="8"/>
      <c r="Z116" s="10"/>
    </row>
    <row r="117" spans="1:26" x14ac:dyDescent="0.25">
      <c r="A117" s="2">
        <v>112</v>
      </c>
      <c r="B117" s="3" t="s">
        <v>242</v>
      </c>
      <c r="C117" s="4" t="s">
        <v>243</v>
      </c>
      <c r="D117" s="5" t="s">
        <v>135</v>
      </c>
      <c r="E117" s="5" t="s">
        <v>277</v>
      </c>
      <c r="F117" s="5"/>
      <c r="G117" s="5" t="s">
        <v>278</v>
      </c>
      <c r="H117" s="4"/>
      <c r="I117" s="6">
        <v>1</v>
      </c>
      <c r="J117" s="6">
        <v>1</v>
      </c>
      <c r="K117" s="6">
        <v>1</v>
      </c>
      <c r="L117" s="6">
        <v>1</v>
      </c>
      <c r="M117" s="6">
        <v>1</v>
      </c>
      <c r="N117" s="6">
        <v>1</v>
      </c>
      <c r="O117" s="8">
        <f t="shared" si="51"/>
        <v>1.5805136069254429E-2</v>
      </c>
      <c r="P117" s="9">
        <f t="shared" si="52"/>
        <v>7.111111111111111E-6</v>
      </c>
      <c r="Q117" s="8">
        <f t="shared" si="53"/>
        <v>2.666666666666667E-3</v>
      </c>
      <c r="R117" s="10"/>
      <c r="S117" s="8">
        <f t="shared" si="34"/>
        <v>1.5265236726305285E-2</v>
      </c>
      <c r="T117" s="9">
        <f t="shared" ref="T117:T122" si="56">(M117/391)^2</f>
        <v>6.541035184228257E-6</v>
      </c>
      <c r="U117" s="8">
        <f t="shared" ref="U117:U122" si="57">(S117/(LN(391)))</f>
        <v>2.5575447570332483E-3</v>
      </c>
      <c r="V117" s="10"/>
      <c r="W117" s="8">
        <f t="shared" si="37"/>
        <v>2.0124248582747317E-2</v>
      </c>
      <c r="X117" s="9">
        <f t="shared" si="38"/>
        <v>1.2755102040816325E-5</v>
      </c>
      <c r="Y117" s="8">
        <f t="shared" si="39"/>
        <v>3.5714285714285709E-3</v>
      </c>
      <c r="Z117" s="10"/>
    </row>
    <row r="118" spans="1:26" x14ac:dyDescent="0.25">
      <c r="A118" s="2">
        <v>113</v>
      </c>
      <c r="B118" s="3" t="s">
        <v>244</v>
      </c>
      <c r="C118" s="4" t="s">
        <v>245</v>
      </c>
      <c r="D118" s="5" t="s">
        <v>135</v>
      </c>
      <c r="E118" s="5" t="s">
        <v>282</v>
      </c>
      <c r="F118" s="5"/>
      <c r="G118" s="5" t="s">
        <v>278</v>
      </c>
      <c r="H118" s="4"/>
      <c r="I118" s="6">
        <v>0</v>
      </c>
      <c r="J118" s="6">
        <v>1</v>
      </c>
      <c r="K118" s="6">
        <v>1</v>
      </c>
      <c r="L118" s="6">
        <v>1</v>
      </c>
      <c r="M118" s="6">
        <v>1</v>
      </c>
      <c r="N118" s="6">
        <v>1</v>
      </c>
      <c r="O118" s="8">
        <f t="shared" si="51"/>
        <v>1.5805136069254429E-2</v>
      </c>
      <c r="P118" s="9">
        <f t="shared" si="52"/>
        <v>7.111111111111111E-6</v>
      </c>
      <c r="Q118" s="8">
        <f t="shared" si="53"/>
        <v>2.666666666666667E-3</v>
      </c>
      <c r="R118" s="10"/>
      <c r="S118" s="8">
        <f t="shared" si="34"/>
        <v>1.5265236726305285E-2</v>
      </c>
      <c r="T118" s="9">
        <f t="shared" si="56"/>
        <v>6.541035184228257E-6</v>
      </c>
      <c r="U118" s="8">
        <f t="shared" si="57"/>
        <v>2.5575447570332483E-3</v>
      </c>
      <c r="V118" s="10"/>
      <c r="W118" s="8">
        <f t="shared" si="37"/>
        <v>2.0124248582747317E-2</v>
      </c>
      <c r="X118" s="9">
        <f t="shared" si="38"/>
        <v>1.2755102040816325E-5</v>
      </c>
      <c r="Y118" s="8">
        <f t="shared" si="39"/>
        <v>3.5714285714285709E-3</v>
      </c>
      <c r="Z118" s="10"/>
    </row>
    <row r="119" spans="1:26" x14ac:dyDescent="0.25">
      <c r="A119" s="2">
        <v>114</v>
      </c>
      <c r="B119" s="3" t="s">
        <v>246</v>
      </c>
      <c r="C119" s="4" t="s">
        <v>247</v>
      </c>
      <c r="D119" s="5" t="s">
        <v>50</v>
      </c>
      <c r="E119" s="5" t="s">
        <v>277</v>
      </c>
      <c r="F119" s="5"/>
      <c r="G119" s="5" t="s">
        <v>279</v>
      </c>
      <c r="H119" s="4"/>
      <c r="I119" s="6">
        <v>1</v>
      </c>
      <c r="J119" s="6">
        <v>1</v>
      </c>
      <c r="K119" s="6">
        <v>1</v>
      </c>
      <c r="L119" s="6">
        <v>1</v>
      </c>
      <c r="M119" s="6">
        <v>4</v>
      </c>
      <c r="N119" s="6">
        <v>1</v>
      </c>
      <c r="O119" s="8">
        <f t="shared" si="51"/>
        <v>1.5805136069254429E-2</v>
      </c>
      <c r="P119" s="9">
        <f t="shared" si="52"/>
        <v>7.111111111111111E-6</v>
      </c>
      <c r="Q119" s="8">
        <f t="shared" si="53"/>
        <v>2.666666666666667E-3</v>
      </c>
      <c r="R119" s="10"/>
      <c r="S119" s="8">
        <f t="shared" si="34"/>
        <v>4.6878907405273403E-2</v>
      </c>
      <c r="T119" s="9">
        <f t="shared" si="56"/>
        <v>1.0465656294765211E-4</v>
      </c>
      <c r="U119" s="8">
        <f t="shared" si="57"/>
        <v>7.8541136308223382E-3</v>
      </c>
      <c r="V119" s="10"/>
      <c r="W119" s="8">
        <f t="shared" si="37"/>
        <v>2.0124248582747317E-2</v>
      </c>
      <c r="X119" s="9">
        <f t="shared" si="38"/>
        <v>1.2755102040816325E-5</v>
      </c>
      <c r="Y119" s="8">
        <f t="shared" si="39"/>
        <v>3.5714285714285709E-3</v>
      </c>
      <c r="Z119" s="10"/>
    </row>
    <row r="120" spans="1:26" x14ac:dyDescent="0.25">
      <c r="A120" s="2">
        <v>115</v>
      </c>
      <c r="B120" s="3" t="s">
        <v>248</v>
      </c>
      <c r="C120" s="4" t="s">
        <v>249</v>
      </c>
      <c r="D120" s="5" t="s">
        <v>50</v>
      </c>
      <c r="E120" s="5" t="s">
        <v>280</v>
      </c>
      <c r="F120" s="5"/>
      <c r="G120" s="5" t="s">
        <v>279</v>
      </c>
      <c r="H120" s="4"/>
      <c r="I120" s="6">
        <v>1</v>
      </c>
      <c r="J120" s="6">
        <v>1</v>
      </c>
      <c r="K120" s="6">
        <v>1</v>
      </c>
      <c r="L120" s="6">
        <v>4</v>
      </c>
      <c r="M120" s="6">
        <v>7</v>
      </c>
      <c r="N120" s="6">
        <v>3</v>
      </c>
      <c r="O120" s="8">
        <f t="shared" si="51"/>
        <v>4.8433404425072213E-2</v>
      </c>
      <c r="P120" s="9">
        <f t="shared" si="52"/>
        <v>1.1377777777777778E-4</v>
      </c>
      <c r="Q120" s="8">
        <f t="shared" si="53"/>
        <v>8.1717578746298338E-3</v>
      </c>
      <c r="R120" s="10"/>
      <c r="S120" s="8">
        <f t="shared" si="34"/>
        <v>7.2019390988517562E-2</v>
      </c>
      <c r="T120" s="9">
        <f t="shared" si="56"/>
        <v>3.2051072402718454E-4</v>
      </c>
      <c r="U120" s="8">
        <f t="shared" si="57"/>
        <v>1.2066161771995768E-2</v>
      </c>
      <c r="V120" s="10"/>
      <c r="W120" s="8">
        <f t="shared" si="37"/>
        <v>4.8601899798226503E-2</v>
      </c>
      <c r="X120" s="9">
        <f t="shared" si="38"/>
        <v>1.1479591836734695E-4</v>
      </c>
      <c r="Y120" s="8">
        <f t="shared" si="39"/>
        <v>8.6253264489042671E-3</v>
      </c>
      <c r="Z120" s="10"/>
    </row>
    <row r="121" spans="1:26" x14ac:dyDescent="0.25">
      <c r="A121" s="2">
        <v>116</v>
      </c>
      <c r="B121" s="3" t="s">
        <v>250</v>
      </c>
      <c r="C121" s="4" t="s">
        <v>251</v>
      </c>
      <c r="D121" s="5" t="s">
        <v>50</v>
      </c>
      <c r="E121" s="5" t="s">
        <v>280</v>
      </c>
      <c r="F121" s="5"/>
      <c r="G121" s="5" t="s">
        <v>279</v>
      </c>
      <c r="H121" s="4"/>
      <c r="I121" s="6">
        <v>1</v>
      </c>
      <c r="J121" s="6">
        <v>1</v>
      </c>
      <c r="K121" s="6">
        <v>1</v>
      </c>
      <c r="L121" s="6">
        <v>2</v>
      </c>
      <c r="M121" s="6">
        <v>7</v>
      </c>
      <c r="N121" s="6">
        <v>4</v>
      </c>
      <c r="O121" s="8">
        <f t="shared" si="51"/>
        <v>2.7913487175522479E-2</v>
      </c>
      <c r="P121" s="9">
        <f t="shared" si="52"/>
        <v>2.8444444444444444E-5</v>
      </c>
      <c r="Q121" s="8">
        <f t="shared" si="53"/>
        <v>4.709606135324125E-3</v>
      </c>
      <c r="R121" s="10"/>
      <c r="S121" s="8">
        <f t="shared" si="34"/>
        <v>7.2019390988517562E-2</v>
      </c>
      <c r="T121" s="9">
        <f t="shared" si="56"/>
        <v>3.2051072402718454E-4</v>
      </c>
      <c r="U121" s="8">
        <f t="shared" si="57"/>
        <v>1.2066161771995768E-2</v>
      </c>
      <c r="V121" s="10"/>
      <c r="W121" s="8">
        <f t="shared" si="37"/>
        <v>6.06927891721337E-2</v>
      </c>
      <c r="X121" s="9">
        <f t="shared" si="38"/>
        <v>2.040816326530612E-4</v>
      </c>
      <c r="Y121" s="8">
        <f t="shared" si="39"/>
        <v>1.0771083473639805E-2</v>
      </c>
      <c r="Z121" s="10"/>
    </row>
    <row r="122" spans="1:26" x14ac:dyDescent="0.25">
      <c r="A122" s="2">
        <v>117</v>
      </c>
      <c r="B122" s="3" t="s">
        <v>252</v>
      </c>
      <c r="C122" s="4" t="s">
        <v>253</v>
      </c>
      <c r="D122" s="5" t="s">
        <v>50</v>
      </c>
      <c r="E122" s="5" t="s">
        <v>277</v>
      </c>
      <c r="F122" s="5"/>
      <c r="G122" s="5" t="s">
        <v>279</v>
      </c>
      <c r="H122" s="4"/>
      <c r="I122" s="6">
        <v>1</v>
      </c>
      <c r="J122" s="6">
        <v>1</v>
      </c>
      <c r="K122" s="6">
        <v>1</v>
      </c>
      <c r="L122" s="6">
        <v>1</v>
      </c>
      <c r="M122" s="6">
        <v>1</v>
      </c>
      <c r="N122" s="6">
        <v>1</v>
      </c>
      <c r="O122" s="8">
        <f t="shared" si="51"/>
        <v>1.5805136069254429E-2</v>
      </c>
      <c r="P122" s="9">
        <f t="shared" si="52"/>
        <v>7.111111111111111E-6</v>
      </c>
      <c r="Q122" s="8">
        <f t="shared" si="53"/>
        <v>2.666666666666667E-3</v>
      </c>
      <c r="R122" s="10"/>
      <c r="S122" s="8">
        <f t="shared" si="34"/>
        <v>1.5265236726305285E-2</v>
      </c>
      <c r="T122" s="9">
        <f t="shared" si="56"/>
        <v>6.541035184228257E-6</v>
      </c>
      <c r="U122" s="8">
        <f t="shared" si="57"/>
        <v>2.5575447570332483E-3</v>
      </c>
      <c r="V122" s="10"/>
      <c r="W122" s="8">
        <f t="shared" si="37"/>
        <v>2.0124248582747317E-2</v>
      </c>
      <c r="X122" s="9">
        <f t="shared" si="38"/>
        <v>1.2755102040816325E-5</v>
      </c>
      <c r="Y122" s="8">
        <f t="shared" si="39"/>
        <v>3.5714285714285709E-3</v>
      </c>
      <c r="Z122" s="10"/>
    </row>
    <row r="123" spans="1:26" x14ac:dyDescent="0.25">
      <c r="A123" s="2">
        <v>118</v>
      </c>
      <c r="B123" s="3" t="s">
        <v>254</v>
      </c>
      <c r="C123" s="4" t="s">
        <v>255</v>
      </c>
      <c r="D123" s="5" t="s">
        <v>150</v>
      </c>
      <c r="E123" s="5" t="s">
        <v>277</v>
      </c>
      <c r="F123" s="5"/>
      <c r="G123" s="5" t="s">
        <v>279</v>
      </c>
      <c r="H123" s="4"/>
      <c r="I123" s="6">
        <v>1</v>
      </c>
      <c r="J123" s="6">
        <v>0</v>
      </c>
      <c r="K123" s="6">
        <v>1</v>
      </c>
      <c r="L123" s="6">
        <v>1</v>
      </c>
      <c r="M123" s="6"/>
      <c r="N123" s="6">
        <v>1</v>
      </c>
      <c r="O123" s="8">
        <f t="shared" si="51"/>
        <v>1.5805136069254429E-2</v>
      </c>
      <c r="P123" s="9">
        <f t="shared" si="52"/>
        <v>7.111111111111111E-6</v>
      </c>
      <c r="Q123" s="8">
        <f t="shared" si="53"/>
        <v>2.666666666666667E-3</v>
      </c>
      <c r="R123" s="10"/>
      <c r="S123" s="8"/>
      <c r="T123" s="9"/>
      <c r="U123" s="8"/>
      <c r="V123" s="10"/>
      <c r="W123" s="8">
        <f t="shared" si="37"/>
        <v>2.0124248582747317E-2</v>
      </c>
      <c r="X123" s="9">
        <f t="shared" si="38"/>
        <v>1.2755102040816325E-5</v>
      </c>
      <c r="Y123" s="8">
        <f t="shared" si="39"/>
        <v>3.5714285714285709E-3</v>
      </c>
      <c r="Z123" s="10"/>
    </row>
    <row r="124" spans="1:26" x14ac:dyDescent="0.25">
      <c r="A124" s="2">
        <v>119</v>
      </c>
      <c r="B124" s="3" t="s">
        <v>256</v>
      </c>
      <c r="C124" s="4" t="s">
        <v>257</v>
      </c>
      <c r="D124" s="5" t="s">
        <v>50</v>
      </c>
      <c r="E124" s="5" t="s">
        <v>277</v>
      </c>
      <c r="F124" s="5"/>
      <c r="G124" s="5" t="s">
        <v>279</v>
      </c>
      <c r="H124" s="4"/>
      <c r="I124" s="6">
        <v>1</v>
      </c>
      <c r="J124" s="6">
        <v>1</v>
      </c>
      <c r="K124" s="6">
        <v>1</v>
      </c>
      <c r="L124" s="6">
        <v>3</v>
      </c>
      <c r="M124" s="6">
        <v>4</v>
      </c>
      <c r="N124" s="6">
        <v>2</v>
      </c>
      <c r="O124" s="8">
        <f t="shared" si="51"/>
        <v>3.8626509898418412E-2</v>
      </c>
      <c r="P124" s="9">
        <f t="shared" si="52"/>
        <v>6.3999999999999997E-5</v>
      </c>
      <c r="Q124" s="8">
        <f t="shared" si="53"/>
        <v>6.5171236707132893E-3</v>
      </c>
      <c r="R124" s="10"/>
      <c r="S124" s="8">
        <f t="shared" si="34"/>
        <v>4.6878907405273403E-2</v>
      </c>
      <c r="T124" s="9">
        <f t="shared" ref="T124:T133" si="58">(M124/391)^2</f>
        <v>1.0465656294765211E-4</v>
      </c>
      <c r="U124" s="8">
        <f t="shared" ref="U124:U133" si="59">(S124/(LN(391)))</f>
        <v>7.8541136308223382E-3</v>
      </c>
      <c r="V124" s="10"/>
      <c r="W124" s="8">
        <f t="shared" si="37"/>
        <v>3.529744587578075E-2</v>
      </c>
      <c r="X124" s="9">
        <f t="shared" si="38"/>
        <v>5.1020408163265301E-5</v>
      </c>
      <c r="Y124" s="8">
        <f t="shared" si="39"/>
        <v>6.2641994398385239E-3</v>
      </c>
      <c r="Z124" s="10"/>
    </row>
    <row r="125" spans="1:26" x14ac:dyDescent="0.25">
      <c r="A125" s="2">
        <v>120</v>
      </c>
      <c r="B125" s="3" t="s">
        <v>258</v>
      </c>
      <c r="C125" s="4" t="s">
        <v>259</v>
      </c>
      <c r="D125" s="5" t="s">
        <v>93</v>
      </c>
      <c r="E125" s="5" t="s">
        <v>277</v>
      </c>
      <c r="F125" s="5"/>
      <c r="G125" s="5" t="s">
        <v>279</v>
      </c>
      <c r="H125" s="4"/>
      <c r="I125" s="6">
        <v>1</v>
      </c>
      <c r="J125" s="6">
        <v>1</v>
      </c>
      <c r="K125" s="6">
        <v>1</v>
      </c>
      <c r="L125" s="6">
        <v>4</v>
      </c>
      <c r="M125" s="6">
        <v>6</v>
      </c>
      <c r="N125" s="6">
        <v>1</v>
      </c>
      <c r="O125" s="8">
        <f t="shared" si="51"/>
        <v>4.8433404425072213E-2</v>
      </c>
      <c r="P125" s="9">
        <f t="shared" si="52"/>
        <v>1.1377777777777778E-4</v>
      </c>
      <c r="Q125" s="8">
        <f t="shared" si="53"/>
        <v>8.1717578746298338E-3</v>
      </c>
      <c r="R125" s="10"/>
      <c r="S125" s="8">
        <f t="shared" si="34"/>
        <v>6.4096390139498374E-2</v>
      </c>
      <c r="T125" s="9">
        <f t="shared" si="58"/>
        <v>2.3547726663221722E-4</v>
      </c>
      <c r="U125" s="8">
        <f t="shared" si="59"/>
        <v>1.0738738578717622E-2</v>
      </c>
      <c r="V125" s="10"/>
      <c r="W125" s="8">
        <f t="shared" si="37"/>
        <v>2.0124248582747317E-2</v>
      </c>
      <c r="X125" s="9">
        <f t="shared" si="38"/>
        <v>1.2755102040816325E-5</v>
      </c>
      <c r="Y125" s="8">
        <f t="shared" si="39"/>
        <v>3.5714285714285709E-3</v>
      </c>
      <c r="Z125" s="10"/>
    </row>
    <row r="126" spans="1:26" x14ac:dyDescent="0.25">
      <c r="A126" s="2">
        <v>121</v>
      </c>
      <c r="B126" s="3" t="s">
        <v>260</v>
      </c>
      <c r="C126" s="4" t="s">
        <v>261</v>
      </c>
      <c r="D126" s="5" t="s">
        <v>110</v>
      </c>
      <c r="E126" s="5" t="s">
        <v>282</v>
      </c>
      <c r="F126" s="5"/>
      <c r="G126" s="5" t="s">
        <v>279</v>
      </c>
      <c r="H126" s="4"/>
      <c r="I126" s="6">
        <v>1</v>
      </c>
      <c r="J126" s="6">
        <v>1</v>
      </c>
      <c r="K126" s="6">
        <v>1</v>
      </c>
      <c r="L126" s="6">
        <v>9</v>
      </c>
      <c r="M126" s="6">
        <v>13</v>
      </c>
      <c r="N126" s="6">
        <v>6</v>
      </c>
      <c r="O126" s="8">
        <f t="shared" si="51"/>
        <v>8.9512834767220592E-2</v>
      </c>
      <c r="P126" s="9">
        <f t="shared" si="52"/>
        <v>5.7600000000000001E-4</v>
      </c>
      <c r="Q126" s="8">
        <f t="shared" si="53"/>
        <v>1.5102742024279733E-2</v>
      </c>
      <c r="R126" s="10"/>
      <c r="S126" s="8">
        <f t="shared" si="34"/>
        <v>0.11316843128595852</v>
      </c>
      <c r="T126" s="9">
        <f t="shared" si="58"/>
        <v>1.1054349461345754E-3</v>
      </c>
      <c r="U126" s="8">
        <f t="shared" si="59"/>
        <v>1.8960290841630041E-2</v>
      </c>
      <c r="V126" s="10"/>
      <c r="W126" s="8">
        <f t="shared" si="37"/>
        <v>8.2350645727311322E-2</v>
      </c>
      <c r="X126" s="9">
        <f t="shared" si="38"/>
        <v>4.5918367346938779E-4</v>
      </c>
      <c r="Y126" s="8">
        <f t="shared" si="39"/>
        <v>1.4614679788752673E-2</v>
      </c>
      <c r="Z126" s="10"/>
    </row>
    <row r="127" spans="1:26" x14ac:dyDescent="0.25">
      <c r="A127" s="2">
        <v>122</v>
      </c>
      <c r="B127" s="3" t="s">
        <v>262</v>
      </c>
      <c r="C127" s="4" t="s">
        <v>263</v>
      </c>
      <c r="D127" s="5" t="s">
        <v>6</v>
      </c>
      <c r="E127" s="5"/>
      <c r="F127" s="5"/>
      <c r="G127" s="5" t="s">
        <v>279</v>
      </c>
      <c r="H127" s="4"/>
      <c r="I127" s="6">
        <v>1</v>
      </c>
      <c r="J127" s="6">
        <v>1</v>
      </c>
      <c r="K127" s="6">
        <v>1</v>
      </c>
      <c r="L127" s="6">
        <v>4</v>
      </c>
      <c r="M127" s="6">
        <v>6</v>
      </c>
      <c r="N127" s="6">
        <v>4</v>
      </c>
      <c r="O127" s="8">
        <f t="shared" si="51"/>
        <v>4.8433404425072213E-2</v>
      </c>
      <c r="P127" s="9">
        <f t="shared" si="52"/>
        <v>1.1377777777777778E-4</v>
      </c>
      <c r="Q127" s="8">
        <f t="shared" si="53"/>
        <v>8.1717578746298338E-3</v>
      </c>
      <c r="R127" s="10"/>
      <c r="S127" s="8">
        <f t="shared" si="34"/>
        <v>6.4096390139498374E-2</v>
      </c>
      <c r="T127" s="9">
        <f t="shared" si="58"/>
        <v>2.3547726663221722E-4</v>
      </c>
      <c r="U127" s="8">
        <f t="shared" si="59"/>
        <v>1.0738738578717622E-2</v>
      </c>
      <c r="V127" s="10"/>
      <c r="W127" s="8">
        <f t="shared" si="37"/>
        <v>6.06927891721337E-2</v>
      </c>
      <c r="X127" s="9">
        <f t="shared" si="38"/>
        <v>2.040816326530612E-4</v>
      </c>
      <c r="Y127" s="8">
        <f t="shared" si="39"/>
        <v>1.0771083473639805E-2</v>
      </c>
      <c r="Z127" s="10"/>
    </row>
    <row r="128" spans="1:26" x14ac:dyDescent="0.25">
      <c r="A128" s="2">
        <v>123</v>
      </c>
      <c r="B128" s="3" t="s">
        <v>264</v>
      </c>
      <c r="C128" s="4" t="s">
        <v>265</v>
      </c>
      <c r="D128" s="5" t="s">
        <v>50</v>
      </c>
      <c r="E128" s="5" t="s">
        <v>277</v>
      </c>
      <c r="F128" s="5"/>
      <c r="G128" s="5" t="s">
        <v>279</v>
      </c>
      <c r="H128" s="4"/>
      <c r="I128" s="6">
        <v>1</v>
      </c>
      <c r="J128" s="6">
        <v>1</v>
      </c>
      <c r="K128" s="6">
        <v>1</v>
      </c>
      <c r="L128" s="6">
        <v>3</v>
      </c>
      <c r="M128" s="6">
        <v>2</v>
      </c>
      <c r="N128" s="6">
        <v>2</v>
      </c>
      <c r="O128" s="8">
        <f t="shared" si="51"/>
        <v>3.8626509898418412E-2</v>
      </c>
      <c r="P128" s="9">
        <f t="shared" si="52"/>
        <v>6.3999999999999997E-5</v>
      </c>
      <c r="Q128" s="8">
        <f t="shared" si="53"/>
        <v>6.5171236707132893E-3</v>
      </c>
      <c r="R128" s="10"/>
      <c r="S128" s="8">
        <f t="shared" si="34"/>
        <v>2.6984963577623637E-2</v>
      </c>
      <c r="T128" s="9">
        <f t="shared" si="58"/>
        <v>2.6164140736913028E-5</v>
      </c>
      <c r="U128" s="8">
        <f t="shared" si="59"/>
        <v>4.5210731647388333E-3</v>
      </c>
      <c r="V128" s="10"/>
      <c r="W128" s="8">
        <f t="shared" si="37"/>
        <v>3.529744587578075E-2</v>
      </c>
      <c r="X128" s="9">
        <f t="shared" si="38"/>
        <v>5.1020408163265301E-5</v>
      </c>
      <c r="Y128" s="8">
        <f t="shared" si="39"/>
        <v>6.2641994398385239E-3</v>
      </c>
      <c r="Z128" s="10"/>
    </row>
    <row r="129" spans="1:26" x14ac:dyDescent="0.25">
      <c r="A129" s="2">
        <v>124</v>
      </c>
      <c r="B129" s="3" t="s">
        <v>266</v>
      </c>
      <c r="C129" s="4" t="s">
        <v>267</v>
      </c>
      <c r="D129" s="5" t="s">
        <v>50</v>
      </c>
      <c r="E129" s="5"/>
      <c r="F129" s="5"/>
      <c r="G129" s="5" t="s">
        <v>279</v>
      </c>
      <c r="H129" s="4"/>
      <c r="I129" s="6">
        <v>1</v>
      </c>
      <c r="J129" s="6">
        <v>1</v>
      </c>
      <c r="K129" s="6">
        <v>1</v>
      </c>
      <c r="L129" s="6">
        <v>4</v>
      </c>
      <c r="M129" s="6">
        <v>7</v>
      </c>
      <c r="N129" s="6">
        <v>5</v>
      </c>
      <c r="O129" s="8">
        <f t="shared" si="51"/>
        <v>4.8433404425072213E-2</v>
      </c>
      <c r="P129" s="9">
        <f t="shared" si="52"/>
        <v>1.1377777777777778E-4</v>
      </c>
      <c r="Q129" s="8">
        <f t="shared" si="53"/>
        <v>8.1717578746298338E-3</v>
      </c>
      <c r="R129" s="10"/>
      <c r="S129" s="8">
        <f t="shared" si="34"/>
        <v>7.2019390988517562E-2</v>
      </c>
      <c r="T129" s="9">
        <f t="shared" si="58"/>
        <v>3.2051072402718454E-4</v>
      </c>
      <c r="U129" s="8">
        <f t="shared" si="59"/>
        <v>1.2066161771995768E-2</v>
      </c>
      <c r="V129" s="10"/>
      <c r="W129" s="8">
        <f t="shared" si="37"/>
        <v>7.1881280191699093E-2</v>
      </c>
      <c r="X129" s="9">
        <f t="shared" si="38"/>
        <v>3.1887755102040814E-4</v>
      </c>
      <c r="Y129" s="8">
        <f t="shared" si="39"/>
        <v>1.2756692841072531E-2</v>
      </c>
      <c r="Z129" s="10"/>
    </row>
    <row r="130" spans="1:26" x14ac:dyDescent="0.25">
      <c r="A130" s="2">
        <v>125</v>
      </c>
      <c r="B130" s="3" t="s">
        <v>268</v>
      </c>
      <c r="C130" s="4" t="s">
        <v>269</v>
      </c>
      <c r="D130" s="5" t="s">
        <v>18</v>
      </c>
      <c r="E130" s="5" t="s">
        <v>277</v>
      </c>
      <c r="F130" s="5"/>
      <c r="G130" s="5" t="s">
        <v>279</v>
      </c>
      <c r="H130" s="4"/>
      <c r="I130" s="6">
        <v>1</v>
      </c>
      <c r="J130" s="6">
        <v>1</v>
      </c>
      <c r="K130" s="6">
        <v>1</v>
      </c>
      <c r="L130" s="6">
        <v>3</v>
      </c>
      <c r="M130" s="6">
        <v>5</v>
      </c>
      <c r="N130" s="6">
        <v>5</v>
      </c>
      <c r="O130" s="8">
        <f t="shared" si="51"/>
        <v>3.8626509898418412E-2</v>
      </c>
      <c r="P130" s="9">
        <f t="shared" si="52"/>
        <v>6.3999999999999997E-5</v>
      </c>
      <c r="Q130" s="8">
        <f t="shared" si="53"/>
        <v>6.5171236707132893E-3</v>
      </c>
      <c r="R130" s="10"/>
      <c r="S130" s="8">
        <f t="shared" si="34"/>
        <v>5.5745136157944568E-2</v>
      </c>
      <c r="T130" s="9">
        <f t="shared" si="58"/>
        <v>1.6352587960570639E-4</v>
      </c>
      <c r="U130" s="8">
        <f t="shared" si="59"/>
        <v>9.3395656593504208E-3</v>
      </c>
      <c r="V130" s="10"/>
      <c r="W130" s="8">
        <f t="shared" si="37"/>
        <v>7.1881280191699093E-2</v>
      </c>
      <c r="X130" s="9">
        <f t="shared" si="38"/>
        <v>3.1887755102040814E-4</v>
      </c>
      <c r="Y130" s="8">
        <f t="shared" si="39"/>
        <v>1.2756692841072531E-2</v>
      </c>
      <c r="Z130" s="10"/>
    </row>
    <row r="131" spans="1:26" x14ac:dyDescent="0.25">
      <c r="A131" s="2">
        <v>126</v>
      </c>
      <c r="B131" s="3" t="s">
        <v>270</v>
      </c>
      <c r="C131" s="4" t="s">
        <v>271</v>
      </c>
      <c r="D131" s="5" t="s">
        <v>50</v>
      </c>
      <c r="E131" s="5" t="s">
        <v>280</v>
      </c>
      <c r="F131" s="5"/>
      <c r="G131" s="5" t="s">
        <v>279</v>
      </c>
      <c r="H131" s="4"/>
      <c r="I131" s="6">
        <v>1</v>
      </c>
      <c r="J131" s="6">
        <v>1</v>
      </c>
      <c r="K131" s="6">
        <v>1</v>
      </c>
      <c r="L131" s="6">
        <v>2</v>
      </c>
      <c r="M131" s="6">
        <v>4</v>
      </c>
      <c r="N131" s="6">
        <v>1</v>
      </c>
      <c r="O131" s="8">
        <f t="shared" si="51"/>
        <v>2.7913487175522479E-2</v>
      </c>
      <c r="P131" s="9">
        <f t="shared" si="52"/>
        <v>2.8444444444444444E-5</v>
      </c>
      <c r="Q131" s="8">
        <f t="shared" si="53"/>
        <v>4.709606135324125E-3</v>
      </c>
      <c r="R131" s="10"/>
      <c r="S131" s="8">
        <f t="shared" si="34"/>
        <v>4.6878907405273403E-2</v>
      </c>
      <c r="T131" s="9">
        <f t="shared" si="58"/>
        <v>1.0465656294765211E-4</v>
      </c>
      <c r="U131" s="8">
        <f t="shared" si="59"/>
        <v>7.8541136308223382E-3</v>
      </c>
      <c r="V131" s="10"/>
      <c r="W131" s="8">
        <f t="shared" si="37"/>
        <v>2.0124248582747317E-2</v>
      </c>
      <c r="X131" s="9">
        <f t="shared" si="38"/>
        <v>1.2755102040816325E-5</v>
      </c>
      <c r="Y131" s="8">
        <f t="shared" si="39"/>
        <v>3.5714285714285709E-3</v>
      </c>
      <c r="Z131" s="10"/>
    </row>
    <row r="132" spans="1:26" x14ac:dyDescent="0.25">
      <c r="A132" s="2">
        <v>127</v>
      </c>
      <c r="B132" s="3" t="s">
        <v>272</v>
      </c>
      <c r="C132" s="4" t="s">
        <v>273</v>
      </c>
      <c r="D132" s="5" t="s">
        <v>50</v>
      </c>
      <c r="E132" s="5" t="s">
        <v>277</v>
      </c>
      <c r="F132" s="5"/>
      <c r="G132" s="5" t="s">
        <v>279</v>
      </c>
      <c r="H132" s="4"/>
      <c r="I132" s="6">
        <v>0</v>
      </c>
      <c r="J132" s="6">
        <v>1</v>
      </c>
      <c r="K132" s="6">
        <v>1</v>
      </c>
      <c r="L132" s="6"/>
      <c r="M132" s="6">
        <v>1</v>
      </c>
      <c r="N132" s="6">
        <v>1</v>
      </c>
      <c r="O132" s="8"/>
      <c r="P132" s="9"/>
      <c r="Q132" s="8"/>
      <c r="R132" s="10"/>
      <c r="S132" s="8">
        <f t="shared" si="34"/>
        <v>1.5265236726305285E-2</v>
      </c>
      <c r="T132" s="9">
        <f t="shared" si="58"/>
        <v>6.541035184228257E-6</v>
      </c>
      <c r="U132" s="8">
        <f t="shared" si="59"/>
        <v>2.5575447570332483E-3</v>
      </c>
      <c r="V132" s="10"/>
      <c r="W132" s="8">
        <f t="shared" si="37"/>
        <v>2.0124248582747317E-2</v>
      </c>
      <c r="X132" s="9">
        <f t="shared" si="38"/>
        <v>1.2755102040816325E-5</v>
      </c>
      <c r="Y132" s="8">
        <f t="shared" si="39"/>
        <v>3.5714285714285709E-3</v>
      </c>
      <c r="Z132" s="10"/>
    </row>
    <row r="133" spans="1:26" x14ac:dyDescent="0.25">
      <c r="A133" s="2">
        <v>128</v>
      </c>
      <c r="B133" s="3" t="s">
        <v>274</v>
      </c>
      <c r="C133" s="4" t="s">
        <v>275</v>
      </c>
      <c r="D133" s="5" t="s">
        <v>50</v>
      </c>
      <c r="E133" s="5" t="s">
        <v>277</v>
      </c>
      <c r="F133" s="5"/>
      <c r="G133" s="5" t="s">
        <v>279</v>
      </c>
      <c r="H133" s="4"/>
      <c r="I133" s="6">
        <v>0</v>
      </c>
      <c r="J133" s="6">
        <v>1</v>
      </c>
      <c r="K133" s="6">
        <v>1</v>
      </c>
      <c r="L133" s="6"/>
      <c r="M133" s="6">
        <v>2</v>
      </c>
      <c r="N133" s="6">
        <v>2</v>
      </c>
      <c r="O133" s="8"/>
      <c r="P133" s="9"/>
      <c r="Q133" s="8"/>
      <c r="R133" s="10"/>
      <c r="S133" s="8">
        <f t="shared" si="34"/>
        <v>2.6984963577623637E-2</v>
      </c>
      <c r="T133" s="9">
        <f t="shared" si="58"/>
        <v>2.6164140736913028E-5</v>
      </c>
      <c r="U133" s="8">
        <f t="shared" si="59"/>
        <v>4.5210731647388333E-3</v>
      </c>
      <c r="V133" s="10"/>
      <c r="W133" s="8">
        <f t="shared" si="37"/>
        <v>3.529744587578075E-2</v>
      </c>
      <c r="X133" s="9">
        <f t="shared" si="38"/>
        <v>5.1020408163265301E-5</v>
      </c>
      <c r="Y133" s="8">
        <f t="shared" si="39"/>
        <v>6.2641994398385239E-3</v>
      </c>
      <c r="Z133" s="10"/>
    </row>
    <row r="134" spans="1:26" x14ac:dyDescent="0.25">
      <c r="A134" s="27" t="s">
        <v>276</v>
      </c>
      <c r="B134" s="28"/>
      <c r="C134" s="28"/>
      <c r="D134" s="28"/>
      <c r="E134" s="28"/>
      <c r="F134" s="28"/>
      <c r="G134" s="28"/>
      <c r="H134" s="29"/>
      <c r="I134" s="30">
        <f>SUM(I6:I133)</f>
        <v>119</v>
      </c>
      <c r="J134" s="30">
        <f t="shared" ref="J134:Q134" si="60">SUM(J6:J133)</f>
        <v>98</v>
      </c>
      <c r="K134" s="30">
        <f t="shared" si="60"/>
        <v>97</v>
      </c>
      <c r="L134" s="16">
        <f t="shared" si="60"/>
        <v>375</v>
      </c>
      <c r="M134" s="16">
        <f t="shared" si="60"/>
        <v>391</v>
      </c>
      <c r="N134" s="16">
        <f t="shared" si="60"/>
        <v>280</v>
      </c>
      <c r="O134" s="18">
        <f t="shared" si="60"/>
        <v>4.4550794388020396</v>
      </c>
      <c r="P134" s="18">
        <f t="shared" si="60"/>
        <v>1.8922666666666671E-2</v>
      </c>
      <c r="Q134" s="18">
        <f t="shared" si="60"/>
        <v>0.75166779866678324</v>
      </c>
      <c r="R134" s="18">
        <f>((I134-1)/(LN(L134)))</f>
        <v>19.909139996509399</v>
      </c>
      <c r="S134" s="18">
        <f t="shared" ref="S134:U134" si="61">SUM(S6:S133)</f>
        <v>4.3562315334913961</v>
      </c>
      <c r="T134" s="18">
        <f t="shared" si="61"/>
        <v>1.612365172912265E-2</v>
      </c>
      <c r="U134" s="18">
        <f t="shared" si="61"/>
        <v>0.72984502753927538</v>
      </c>
      <c r="V134" s="18">
        <f>((J134-1)/(LN(M134)))</f>
        <v>16.251424454147294</v>
      </c>
      <c r="W134" s="18">
        <f t="shared" ref="W134:Y134" si="62">SUM(W6:W133)</f>
        <v>4.3355851189538726</v>
      </c>
      <c r="X134" s="18">
        <f t="shared" si="62"/>
        <v>1.6479591836734708E-2</v>
      </c>
      <c r="Y134" s="18">
        <f t="shared" si="62"/>
        <v>0.76943158916090582</v>
      </c>
      <c r="Z134" s="18">
        <f>((K134-1)/(LN(N134)))</f>
        <v>17.037015888934956</v>
      </c>
    </row>
    <row r="135" spans="1:26" x14ac:dyDescent="0.25">
      <c r="A135" s="27" t="s">
        <v>301</v>
      </c>
      <c r="B135" s="28"/>
      <c r="C135" s="28"/>
      <c r="D135" s="28"/>
      <c r="E135" s="28"/>
      <c r="F135" s="28"/>
      <c r="G135" s="28"/>
      <c r="H135" s="29"/>
      <c r="I135" s="31">
        <v>4.46</v>
      </c>
      <c r="J135" s="31">
        <v>4.3600000000000003</v>
      </c>
      <c r="K135" s="31">
        <v>4.34</v>
      </c>
    </row>
    <row r="136" spans="1:26" x14ac:dyDescent="0.25">
      <c r="A136" s="27" t="s">
        <v>302</v>
      </c>
      <c r="B136" s="28"/>
      <c r="C136" s="28"/>
      <c r="D136" s="28"/>
      <c r="E136" s="28"/>
      <c r="F136" s="28"/>
      <c r="G136" s="28"/>
      <c r="H136" s="29"/>
      <c r="I136" s="31">
        <v>0.02</v>
      </c>
      <c r="J136" s="31">
        <v>0.02</v>
      </c>
      <c r="K136" s="31">
        <v>0.02</v>
      </c>
    </row>
    <row r="137" spans="1:26" x14ac:dyDescent="0.25">
      <c r="A137" s="27" t="s">
        <v>303</v>
      </c>
      <c r="B137" s="28"/>
      <c r="C137" s="28"/>
      <c r="D137" s="28"/>
      <c r="E137" s="28"/>
      <c r="F137" s="28"/>
      <c r="G137" s="28"/>
      <c r="H137" s="29"/>
      <c r="I137" s="31">
        <v>0.75</v>
      </c>
      <c r="J137" s="31">
        <v>0.73</v>
      </c>
      <c r="K137" s="31">
        <v>0.77</v>
      </c>
    </row>
    <row r="138" spans="1:26" x14ac:dyDescent="0.25">
      <c r="A138" s="27" t="s">
        <v>304</v>
      </c>
      <c r="B138" s="28"/>
      <c r="C138" s="28"/>
      <c r="D138" s="28"/>
      <c r="E138" s="28"/>
      <c r="F138" s="28"/>
      <c r="G138" s="28"/>
      <c r="H138" s="29"/>
      <c r="I138" s="31">
        <v>19.190000000000001</v>
      </c>
      <c r="J138" s="31">
        <v>16.25</v>
      </c>
      <c r="K138" s="31">
        <v>17.04</v>
      </c>
    </row>
    <row r="139" spans="1:26" x14ac:dyDescent="0.25">
      <c r="A139" s="11"/>
    </row>
  </sheetData>
  <mergeCells count="30">
    <mergeCell ref="A137:H137"/>
    <mergeCell ref="A138:H138"/>
    <mergeCell ref="X4:X5"/>
    <mergeCell ref="Y4:Y5"/>
    <mergeCell ref="Z4:Z5"/>
    <mergeCell ref="A134:H134"/>
    <mergeCell ref="A135:H135"/>
    <mergeCell ref="A136:H136"/>
    <mergeCell ref="R4:R5"/>
    <mergeCell ref="S4:S5"/>
    <mergeCell ref="T4:T5"/>
    <mergeCell ref="U4:U5"/>
    <mergeCell ref="V4:V5"/>
    <mergeCell ref="W4:W5"/>
    <mergeCell ref="H4:H5"/>
    <mergeCell ref="I4:K4"/>
    <mergeCell ref="L4:N4"/>
    <mergeCell ref="O4:O5"/>
    <mergeCell ref="P4:P5"/>
    <mergeCell ref="Q4:Q5"/>
    <mergeCell ref="O3:R3"/>
    <mergeCell ref="S3:V3"/>
    <mergeCell ref="W3:Z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Tabel_01</vt:lpstr>
      <vt:lpstr>Tabel Olahan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rustam rustam</dc:creator>
  <cp:lastModifiedBy>Windows User</cp:lastModifiedBy>
  <dcterms:created xsi:type="dcterms:W3CDTF">2023-10-24T17:26:40Z</dcterms:created>
  <dcterms:modified xsi:type="dcterms:W3CDTF">2023-10-26T07:41:48Z</dcterms:modified>
</cp:coreProperties>
</file>