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472615f58943f0/Dokumen/university/"/>
    </mc:Choice>
  </mc:AlternateContent>
  <xr:revisionPtr revIDLastSave="0" documentId="8_{4809F900-E54D-4678-B70E-2B71A42B21DE}" xr6:coauthVersionLast="45" xr6:coauthVersionMax="45" xr10:uidLastSave="{00000000-0000-0000-0000-000000000000}"/>
  <bookViews>
    <workbookView xWindow="-120" yWindow="-120" windowWidth="20730" windowHeight="11760" xr2:uid="{E52525CD-C02D-4B9F-979C-66B5A73FF11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F32" i="1"/>
  <c r="D33" i="1"/>
  <c r="D32" i="1"/>
  <c r="E4" i="1" l="1"/>
  <c r="E6" i="1"/>
  <c r="E8" i="1"/>
  <c r="E10" i="1"/>
  <c r="E12" i="1"/>
  <c r="L33" i="1" s="1"/>
  <c r="E14" i="1"/>
  <c r="E16" i="1"/>
  <c r="E18" i="1"/>
  <c r="E20" i="1"/>
  <c r="E22" i="1"/>
  <c r="E24" i="1"/>
  <c r="E26" i="1"/>
  <c r="E28" i="1"/>
  <c r="E30" i="1"/>
  <c r="E3" i="1"/>
  <c r="E5" i="1"/>
  <c r="E7" i="1"/>
  <c r="E9" i="1"/>
  <c r="E11" i="1"/>
  <c r="E13" i="1"/>
  <c r="E15" i="1"/>
  <c r="E17" i="1"/>
  <c r="E19" i="1"/>
  <c r="E21" i="1"/>
  <c r="E23" i="1"/>
  <c r="E25" i="1"/>
  <c r="E27" i="1"/>
  <c r="E29" i="1"/>
  <c r="E2" i="1"/>
  <c r="J33" i="1" s="1"/>
  <c r="G4" i="1"/>
  <c r="G6" i="1"/>
  <c r="G8" i="1"/>
  <c r="G10" i="1"/>
  <c r="G12" i="1"/>
  <c r="L34" i="1" s="1"/>
  <c r="G14" i="1"/>
  <c r="G16" i="1"/>
  <c r="G18" i="1"/>
  <c r="G20" i="1"/>
  <c r="G22" i="1"/>
  <c r="G24" i="1"/>
  <c r="G26" i="1"/>
  <c r="G28" i="1"/>
  <c r="G30" i="1"/>
  <c r="G3" i="1"/>
  <c r="G5" i="1"/>
  <c r="K34" i="1" s="1"/>
  <c r="G7" i="1"/>
  <c r="G9" i="1"/>
  <c r="G11" i="1"/>
  <c r="G13" i="1"/>
  <c r="G15" i="1"/>
  <c r="G17" i="1"/>
  <c r="G19" i="1"/>
  <c r="G21" i="1"/>
  <c r="G23" i="1"/>
  <c r="G25" i="1"/>
  <c r="G27" i="1"/>
  <c r="G29" i="1"/>
  <c r="J34" i="1" l="1"/>
  <c r="K33" i="1"/>
  <c r="B32" i="1" l="1"/>
  <c r="B33" i="1"/>
  <c r="C3" i="1" l="1"/>
  <c r="C5" i="1"/>
  <c r="C7" i="1"/>
  <c r="C9" i="1"/>
  <c r="C11" i="1"/>
  <c r="C13" i="1"/>
  <c r="I32" i="1" s="1"/>
  <c r="C15" i="1"/>
  <c r="I34" i="1" s="1"/>
  <c r="C17" i="1"/>
  <c r="C19" i="1"/>
  <c r="C21" i="1"/>
  <c r="C23" i="1"/>
  <c r="C25" i="1"/>
  <c r="C27" i="1"/>
  <c r="C29" i="1"/>
  <c r="C4" i="1"/>
  <c r="C6" i="1"/>
  <c r="C8" i="1"/>
  <c r="C10" i="1"/>
  <c r="C12" i="1"/>
  <c r="L32" i="1" s="1"/>
  <c r="C14" i="1"/>
  <c r="I33" i="1" s="1"/>
  <c r="C16" i="1"/>
  <c r="C18" i="1"/>
  <c r="C20" i="1"/>
  <c r="C22" i="1"/>
  <c r="C24" i="1"/>
  <c r="C26" i="1"/>
  <c r="C30" i="1"/>
  <c r="C28" i="1"/>
  <c r="C2" i="1"/>
  <c r="J32" i="1" s="1"/>
  <c r="I30" i="1" l="1"/>
  <c r="K30" i="1"/>
  <c r="H30" i="1"/>
  <c r="J30" i="1"/>
  <c r="L30" i="1"/>
  <c r="J24" i="1"/>
  <c r="K24" i="1"/>
  <c r="L24" i="1"/>
  <c r="H24" i="1"/>
  <c r="M24" i="1" s="1"/>
  <c r="I24" i="1"/>
  <c r="H27" i="1"/>
  <c r="J27" i="1"/>
  <c r="L27" i="1"/>
  <c r="I27" i="1"/>
  <c r="K27" i="1"/>
  <c r="I28" i="1"/>
  <c r="K28" i="1"/>
  <c r="H28" i="1"/>
  <c r="J28" i="1"/>
  <c r="L28" i="1"/>
  <c r="I26" i="1"/>
  <c r="K26" i="1"/>
  <c r="H26" i="1"/>
  <c r="J26" i="1"/>
  <c r="L26" i="1"/>
  <c r="H29" i="1"/>
  <c r="J29" i="1"/>
  <c r="L29" i="1"/>
  <c r="I29" i="1"/>
  <c r="K29" i="1"/>
  <c r="H25" i="1"/>
  <c r="J25" i="1"/>
  <c r="L25" i="1"/>
  <c r="I25" i="1"/>
  <c r="K25" i="1"/>
  <c r="K32" i="1"/>
  <c r="G2" i="1"/>
  <c r="M25" i="1" l="1"/>
  <c r="M26" i="1"/>
  <c r="M27" i="1"/>
  <c r="M30" i="1"/>
  <c r="M29" i="1"/>
  <c r="M28" i="1"/>
  <c r="H32" i="1"/>
  <c r="H33" i="1"/>
  <c r="H34" i="1"/>
  <c r="H2" i="1"/>
  <c r="H6" i="1"/>
  <c r="L6" i="1"/>
  <c r="K6" i="1"/>
  <c r="I6" i="1"/>
  <c r="J6" i="1"/>
  <c r="H22" i="1"/>
  <c r="J22" i="1"/>
  <c r="K22" i="1"/>
  <c r="L22" i="1"/>
  <c r="I22" i="1"/>
  <c r="H3" i="1"/>
  <c r="J3" i="1"/>
  <c r="L3" i="1"/>
  <c r="K3" i="1"/>
  <c r="I3" i="1"/>
  <c r="I2" i="1"/>
  <c r="J2" i="1"/>
  <c r="K2" i="1"/>
  <c r="L2" i="1"/>
  <c r="H8" i="1"/>
  <c r="J8" i="1"/>
  <c r="K8" i="1"/>
  <c r="I8" i="1"/>
  <c r="L8" i="1"/>
  <c r="H16" i="1"/>
  <c r="K16" i="1"/>
  <c r="L16" i="1"/>
  <c r="J16" i="1"/>
  <c r="I16" i="1"/>
  <c r="H7" i="1"/>
  <c r="L7" i="1"/>
  <c r="K7" i="1"/>
  <c r="J7" i="1"/>
  <c r="I7" i="1"/>
  <c r="H13" i="1"/>
  <c r="L13" i="1"/>
  <c r="K13" i="1"/>
  <c r="I13" i="1"/>
  <c r="J13" i="1"/>
  <c r="H17" i="1"/>
  <c r="J17" i="1"/>
  <c r="I17" i="1"/>
  <c r="L17" i="1"/>
  <c r="K17" i="1"/>
  <c r="H15" i="1"/>
  <c r="L15" i="1"/>
  <c r="I15" i="1"/>
  <c r="J15" i="1"/>
  <c r="K15" i="1"/>
  <c r="H9" i="1"/>
  <c r="I9" i="1"/>
  <c r="L9" i="1"/>
  <c r="J9" i="1"/>
  <c r="K9" i="1"/>
  <c r="H4" i="1"/>
  <c r="I4" i="1"/>
  <c r="K4" i="1"/>
  <c r="J4" i="1"/>
  <c r="L4" i="1"/>
  <c r="H18" i="1"/>
  <c r="L18" i="1"/>
  <c r="K18" i="1"/>
  <c r="I18" i="1"/>
  <c r="J18" i="1"/>
  <c r="H21" i="1"/>
  <c r="K21" i="1"/>
  <c r="L21" i="1"/>
  <c r="J21" i="1"/>
  <c r="I21" i="1"/>
  <c r="H23" i="1"/>
  <c r="K23" i="1"/>
  <c r="I23" i="1"/>
  <c r="J23" i="1"/>
  <c r="L23" i="1"/>
  <c r="H10" i="1"/>
  <c r="L10" i="1"/>
  <c r="J10" i="1"/>
  <c r="I10" i="1"/>
  <c r="K10" i="1"/>
  <c r="H11" i="1"/>
  <c r="K11" i="1"/>
  <c r="I11" i="1"/>
  <c r="J11" i="1"/>
  <c r="L11" i="1"/>
  <c r="H12" i="1"/>
  <c r="I12" i="1"/>
  <c r="L12" i="1"/>
  <c r="K12" i="1"/>
  <c r="J12" i="1"/>
  <c r="H5" i="1"/>
  <c r="K5" i="1"/>
  <c r="L5" i="1"/>
  <c r="I5" i="1"/>
  <c r="J5" i="1"/>
  <c r="H19" i="1"/>
  <c r="I19" i="1"/>
  <c r="J19" i="1"/>
  <c r="L19" i="1"/>
  <c r="K19" i="1"/>
  <c r="H20" i="1"/>
  <c r="L20" i="1"/>
  <c r="K20" i="1"/>
  <c r="I20" i="1"/>
  <c r="J20" i="1"/>
  <c r="H14" i="1"/>
  <c r="J14" i="1"/>
  <c r="K14" i="1"/>
  <c r="L14" i="1"/>
  <c r="I14" i="1"/>
  <c r="M20" i="1" l="1"/>
  <c r="M12" i="1"/>
  <c r="M23" i="1"/>
  <c r="M18" i="1"/>
  <c r="M9" i="1"/>
  <c r="M17" i="1"/>
  <c r="M7" i="1"/>
  <c r="M8" i="1"/>
  <c r="M2" i="1"/>
  <c r="M22" i="1"/>
  <c r="M14" i="1"/>
  <c r="M19" i="1"/>
  <c r="M5" i="1"/>
  <c r="M11" i="1"/>
  <c r="M10" i="1"/>
  <c r="M21" i="1"/>
  <c r="M4" i="1"/>
  <c r="M15" i="1"/>
  <c r="M13" i="1"/>
  <c r="M16" i="1"/>
  <c r="M3" i="1"/>
  <c r="M6" i="1"/>
</calcChain>
</file>

<file path=xl/sharedStrings.xml><?xml version="1.0" encoding="utf-8"?>
<sst xmlns="http://schemas.openxmlformats.org/spreadsheetml/2006/main" count="28" uniqueCount="26">
  <si>
    <t>BERAT BADAN (KILOGRAM)</t>
  </si>
  <si>
    <t>NORMALISASI</t>
  </si>
  <si>
    <t>TINGGI BADAN (CENTIMETER)</t>
  </si>
  <si>
    <t>LINGKAR KEPALA (CENTIMETER)</t>
  </si>
  <si>
    <t>STATUS GIZI</t>
  </si>
  <si>
    <t>BB (KG)</t>
  </si>
  <si>
    <t>TB (CM)</t>
  </si>
  <si>
    <t>LK (CM)</t>
  </si>
  <si>
    <t>GIZI BURUK</t>
  </si>
  <si>
    <t>GIZI KURANG</t>
  </si>
  <si>
    <t>GIZI BAIK</t>
  </si>
  <si>
    <t>GIZI LEBIH</t>
  </si>
  <si>
    <t>OBESITAS</t>
  </si>
  <si>
    <t>MAX</t>
  </si>
  <si>
    <t>MIN</t>
  </si>
  <si>
    <t>CLUSTER</t>
  </si>
  <si>
    <t>C1</t>
  </si>
  <si>
    <t>C2</t>
  </si>
  <si>
    <t>C3</t>
  </si>
  <si>
    <t>C4</t>
  </si>
  <si>
    <t>C5</t>
  </si>
  <si>
    <t>BALITA NO-</t>
  </si>
  <si>
    <t>JARAK TERDEKAT</t>
  </si>
  <si>
    <t>BB NILAI CENTROID BARU</t>
  </si>
  <si>
    <t>TB NILAI CENTROID BARU</t>
  </si>
  <si>
    <t>LK NILAI CENTROID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</si>
</sst>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2" fontId="1" fillId="0" borderId="0" xfId="0" applyNumberFormat="1" applyFont="1"/>
    <xf numFmtId="2" fontId="2" fillId="0" borderId="0" xfId="0" applyNumberFormat="1" applyFont="1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2" fontId="5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40A1-1DA8-4335-97CB-418DF6A226D2}">
  <dimension ref="A1:S34"/>
  <sheetViews>
    <sheetView tabSelected="1" zoomScaleNormal="100" workbookViewId="0">
      <pane xSplit="1" topLeftCell="G1" activePane="topRight" state="frozen"/>
      <selection pane="topRight" activeCell="G1" sqref="G1:G1048576"/>
    </sheetView>
  </sheetViews>
  <sheetFormatPr defaultRowHeight="15" x14ac:dyDescent="0.25"/>
  <cols>
    <col min="1" max="1" width="11.140625" style="1" customWidth="1"/>
    <col min="2" max="2" width="25.140625" style="1" customWidth="1"/>
    <col min="3" max="3" width="13.42578125" style="1" customWidth="1"/>
    <col min="4" max="4" width="27.42578125" style="1" customWidth="1"/>
    <col min="5" max="5" width="13.42578125" style="1" customWidth="1"/>
    <col min="6" max="6" width="29.28515625" style="1" customWidth="1"/>
    <col min="7" max="7" width="13.42578125" style="9" customWidth="1"/>
    <col min="8" max="9" width="4.5703125" bestFit="1" customWidth="1"/>
    <col min="10" max="10" width="5.5703125" bestFit="1" customWidth="1"/>
    <col min="11" max="11" width="4.5703125" bestFit="1" customWidth="1"/>
    <col min="12" max="12" width="5.85546875" bestFit="1" customWidth="1"/>
    <col min="13" max="13" width="23.5703125" bestFit="1" customWidth="1"/>
    <col min="14" max="15" width="8.42578125" bestFit="1" customWidth="1"/>
    <col min="16" max="16" width="12.42578125" bestFit="1" customWidth="1"/>
    <col min="17" max="17" width="7.5703125" bestFit="1" customWidth="1"/>
    <col min="18" max="18" width="7.85546875" bestFit="1" customWidth="1"/>
    <col min="19" max="19" width="7.7109375" bestFit="1" customWidth="1"/>
    <col min="20" max="20" width="17" bestFit="1" customWidth="1"/>
  </cols>
  <sheetData>
    <row r="1" spans="1:19" x14ac:dyDescent="0.25">
      <c r="A1" s="1" t="s">
        <v>21</v>
      </c>
      <c r="B1" s="3" t="s">
        <v>0</v>
      </c>
      <c r="C1" s="4" t="s">
        <v>1</v>
      </c>
      <c r="D1" s="3" t="s">
        <v>2</v>
      </c>
      <c r="E1" s="4" t="s">
        <v>1</v>
      </c>
      <c r="F1" s="5" t="s">
        <v>3</v>
      </c>
      <c r="G1" s="5" t="s">
        <v>1</v>
      </c>
      <c r="H1" s="9" t="s">
        <v>16</v>
      </c>
      <c r="I1" s="9" t="s">
        <v>17</v>
      </c>
      <c r="J1" s="9" t="s">
        <v>18</v>
      </c>
      <c r="K1" s="9" t="s">
        <v>19</v>
      </c>
      <c r="L1" s="9" t="s">
        <v>20</v>
      </c>
      <c r="M1" s="9" t="s">
        <v>22</v>
      </c>
      <c r="O1" s="9" t="s">
        <v>15</v>
      </c>
      <c r="P1" s="9" t="s">
        <v>4</v>
      </c>
      <c r="Q1" t="s">
        <v>5</v>
      </c>
      <c r="R1" t="s">
        <v>6</v>
      </c>
      <c r="S1" t="s">
        <v>7</v>
      </c>
    </row>
    <row r="2" spans="1:19" x14ac:dyDescent="0.25">
      <c r="A2" s="1">
        <v>1</v>
      </c>
      <c r="B2" s="2">
        <v>13</v>
      </c>
      <c r="C2" s="6">
        <f t="shared" ref="C2:C30" si="0">(B2-$B$33)/($B$32-$B$33)</f>
        <v>0.59459459459459463</v>
      </c>
      <c r="D2" s="2">
        <v>98</v>
      </c>
      <c r="E2" s="7">
        <f t="shared" ref="E2:E30" si="1">(D2-$D$33)/($D$32-$D$33)</f>
        <v>0.4891304347826087</v>
      </c>
      <c r="F2" s="1">
        <v>50</v>
      </c>
      <c r="G2" s="14">
        <f t="shared" ref="G2:G30" si="2">(F2-$F$33)/($F$32-$F$33)</f>
        <v>0.70588235294117652</v>
      </c>
      <c r="H2" s="8">
        <f>SQRT((($C2-$Q2)^2)+(($E2-$R2)^2)+(($G2-$S2)^2))</f>
        <v>0.5918952912992288</v>
      </c>
      <c r="I2" s="8">
        <f>SQRT((($C2-$Q3)^2)+(($E2-$R3)^2)+(($G2-$S3)^2))</f>
        <v>0.56700172910854951</v>
      </c>
      <c r="J2" s="10">
        <f>SQRT((($C2-$Q4)^2)+(($E2-$R4)^2)+(($G2-$S4)^2))</f>
        <v>0.41876066699280062</v>
      </c>
      <c r="K2" s="8">
        <f>SQRT((($C2-$Q5)^2)+(($E2-$R5)^2)+(($G2-$S5)^2))</f>
        <v>0.48025760819232682</v>
      </c>
      <c r="L2" s="8">
        <f t="shared" ref="L2:L30" si="3">SQRT((($C2-$Q$6)^2)+(($E2-$R$6)^2)+(($G2-$S$6)^2))</f>
        <v>0.76847990821362255</v>
      </c>
      <c r="M2" s="12">
        <f t="shared" ref="M2:M30" si="4">MIN(H2:L2)</f>
        <v>0.41876066699280062</v>
      </c>
      <c r="O2" s="9">
        <v>1</v>
      </c>
      <c r="P2" t="s">
        <v>8</v>
      </c>
      <c r="Q2" s="8">
        <v>1</v>
      </c>
      <c r="R2">
        <v>0.92</v>
      </c>
      <c r="S2" s="8">
        <v>0.6875</v>
      </c>
    </row>
    <row r="3" spans="1:19" x14ac:dyDescent="0.25">
      <c r="A3" s="1">
        <v>2</v>
      </c>
      <c r="B3" s="2">
        <v>11</v>
      </c>
      <c r="C3" s="6">
        <f t="shared" si="0"/>
        <v>0.45945945945945943</v>
      </c>
      <c r="D3" s="2">
        <v>85</v>
      </c>
      <c r="E3" s="7">
        <f t="shared" si="1"/>
        <v>0.34782608695652173</v>
      </c>
      <c r="F3" s="1">
        <v>47</v>
      </c>
      <c r="G3" s="14">
        <f t="shared" si="2"/>
        <v>0.52941176470588236</v>
      </c>
      <c r="H3" s="8">
        <f t="shared" ref="H3:H30" si="5">SQRT((($C3-$Q$2)^2)+(($E3-$R$2)^2)+(($G3-$S$2)^2))</f>
        <v>0.80284428930755558</v>
      </c>
      <c r="I3" s="11">
        <f t="shared" ref="I3:I30" si="6">SQRT((($C3-$Q$3)^2)+(($E3-$R$3)^2)+(($G3-$S$3)^2))</f>
        <v>0.65283700641249842</v>
      </c>
      <c r="J3" s="10">
        <f t="shared" ref="J3:J30" si="7">SQRT((($C3-$Q$4)^2)+(($E3-$R$4)^2)+(($G3-$S$4)^2))</f>
        <v>0.27593389703622939</v>
      </c>
      <c r="K3" s="8">
        <f t="shared" ref="K3:K30" si="8">SQRT((($C3-$Q$5)^2)+(($E3-$R$5)^2)+(($G3-$S$5)^2))</f>
        <v>0.41422864706811791</v>
      </c>
      <c r="L3" s="8">
        <f t="shared" si="3"/>
        <v>0.69744229534634816</v>
      </c>
      <c r="M3" s="12">
        <f t="shared" si="4"/>
        <v>0.27593389703622939</v>
      </c>
      <c r="O3" s="9">
        <v>2</v>
      </c>
      <c r="P3" t="s">
        <v>9</v>
      </c>
      <c r="Q3">
        <v>0.46</v>
      </c>
      <c r="R3" s="8">
        <v>1</v>
      </c>
      <c r="S3" s="8">
        <v>0.5</v>
      </c>
    </row>
    <row r="4" spans="1:19" x14ac:dyDescent="0.25">
      <c r="A4" s="1">
        <v>3</v>
      </c>
      <c r="B4" s="2">
        <v>8.5</v>
      </c>
      <c r="C4" s="6">
        <f t="shared" si="0"/>
        <v>0.29054054054054052</v>
      </c>
      <c r="D4" s="2">
        <v>70</v>
      </c>
      <c r="E4" s="7">
        <f t="shared" si="1"/>
        <v>0.18478260869565216</v>
      </c>
      <c r="F4" s="1">
        <v>44</v>
      </c>
      <c r="G4" s="14">
        <f t="shared" si="2"/>
        <v>0.35294117647058826</v>
      </c>
      <c r="H4" s="8">
        <f t="shared" si="5"/>
        <v>1.0750846215504448</v>
      </c>
      <c r="I4" s="11">
        <f t="shared" si="6"/>
        <v>0.84553072153719699</v>
      </c>
      <c r="J4" s="10">
        <f t="shared" si="7"/>
        <v>0.37969066325134682</v>
      </c>
      <c r="K4" s="8">
        <f t="shared" si="8"/>
        <v>0.50595064483274499</v>
      </c>
      <c r="L4" s="8">
        <f t="shared" si="3"/>
        <v>0.70509364824450083</v>
      </c>
      <c r="M4" s="12">
        <f t="shared" si="4"/>
        <v>0.37969066325134682</v>
      </c>
      <c r="O4" s="9">
        <v>3</v>
      </c>
      <c r="P4" t="s">
        <v>10</v>
      </c>
      <c r="Q4">
        <v>0.63</v>
      </c>
      <c r="R4">
        <v>0.35</v>
      </c>
      <c r="S4" s="8">
        <v>0.3125</v>
      </c>
    </row>
    <row r="5" spans="1:19" x14ac:dyDescent="0.25">
      <c r="A5" s="1">
        <v>4</v>
      </c>
      <c r="B5" s="2">
        <v>10.6</v>
      </c>
      <c r="C5" s="6">
        <f t="shared" si="0"/>
        <v>0.4324324324324324</v>
      </c>
      <c r="D5" s="2">
        <v>81</v>
      </c>
      <c r="E5" s="7">
        <f t="shared" si="1"/>
        <v>0.30434782608695654</v>
      </c>
      <c r="F5" s="1">
        <v>49</v>
      </c>
      <c r="G5" s="14">
        <f t="shared" si="2"/>
        <v>0.6470588235294118</v>
      </c>
      <c r="H5" s="8">
        <f t="shared" si="5"/>
        <v>0.83832930984950482</v>
      </c>
      <c r="I5" s="11">
        <f t="shared" si="6"/>
        <v>0.71156040884059191</v>
      </c>
      <c r="J5" s="8">
        <f t="shared" si="7"/>
        <v>0.39121179831254616</v>
      </c>
      <c r="K5" s="10">
        <f t="shared" si="8"/>
        <v>0.40980005962113553</v>
      </c>
      <c r="L5" s="8">
        <f t="shared" si="3"/>
        <v>0.58429760629540506</v>
      </c>
      <c r="M5" s="12">
        <f t="shared" si="4"/>
        <v>0.39121179831254616</v>
      </c>
      <c r="O5" s="9">
        <v>4</v>
      </c>
      <c r="P5" t="s">
        <v>11</v>
      </c>
      <c r="Q5">
        <v>0.13</v>
      </c>
      <c r="R5">
        <v>0.57999999999999996</v>
      </c>
      <c r="S5" s="8">
        <v>0.625</v>
      </c>
    </row>
    <row r="6" spans="1:19" x14ac:dyDescent="0.25">
      <c r="A6" s="1">
        <v>5</v>
      </c>
      <c r="B6" s="2">
        <v>15</v>
      </c>
      <c r="C6" s="6">
        <f t="shared" si="0"/>
        <v>0.72972972972972971</v>
      </c>
      <c r="D6" s="2">
        <v>90.6</v>
      </c>
      <c r="E6" s="7">
        <f t="shared" si="1"/>
        <v>0.40869565217391296</v>
      </c>
      <c r="F6" s="1">
        <v>55</v>
      </c>
      <c r="G6" s="14">
        <f t="shared" si="2"/>
        <v>1</v>
      </c>
      <c r="H6" s="8">
        <f t="shared" si="5"/>
        <v>0.65736930647682745</v>
      </c>
      <c r="I6" s="11">
        <f t="shared" si="6"/>
        <v>0.81999692612723074</v>
      </c>
      <c r="J6" s="10">
        <f t="shared" si="7"/>
        <v>0.6971710325136049</v>
      </c>
      <c r="K6" s="8">
        <f t="shared" si="8"/>
        <v>0.72776777086225497</v>
      </c>
      <c r="L6" s="8">
        <f t="shared" si="3"/>
        <v>0.76758117342762366</v>
      </c>
      <c r="M6" s="12">
        <f t="shared" si="4"/>
        <v>0.65736930647682745</v>
      </c>
      <c r="O6" s="9">
        <v>5</v>
      </c>
      <c r="P6" t="s">
        <v>12</v>
      </c>
      <c r="Q6">
        <v>0.08</v>
      </c>
      <c r="R6" s="8">
        <v>0</v>
      </c>
      <c r="S6" s="8">
        <v>1</v>
      </c>
    </row>
    <row r="7" spans="1:19" x14ac:dyDescent="0.25">
      <c r="A7" s="1">
        <v>6</v>
      </c>
      <c r="B7" s="2">
        <v>14.2</v>
      </c>
      <c r="C7" s="6">
        <f t="shared" si="0"/>
        <v>0.67567567567567566</v>
      </c>
      <c r="D7" s="2">
        <v>105</v>
      </c>
      <c r="E7" s="7">
        <f t="shared" si="1"/>
        <v>0.56521739130434778</v>
      </c>
      <c r="F7" s="1">
        <v>52</v>
      </c>
      <c r="G7" s="14">
        <f t="shared" si="2"/>
        <v>0.82352941176470584</v>
      </c>
      <c r="H7" s="8">
        <f t="shared" si="5"/>
        <v>0.49956077472753374</v>
      </c>
      <c r="I7" s="11">
        <f t="shared" si="6"/>
        <v>0.58328654551530024</v>
      </c>
      <c r="J7" s="10">
        <f t="shared" si="7"/>
        <v>0.55637743713854848</v>
      </c>
      <c r="K7" s="8">
        <f t="shared" si="8"/>
        <v>0.58085660526466776</v>
      </c>
      <c r="L7" s="8">
        <f t="shared" si="3"/>
        <v>0.83990599386876374</v>
      </c>
      <c r="M7" s="12">
        <f t="shared" si="4"/>
        <v>0.49956077472753374</v>
      </c>
    </row>
    <row r="8" spans="1:19" x14ac:dyDescent="0.25">
      <c r="A8" s="1">
        <v>7</v>
      </c>
      <c r="B8" s="2">
        <v>6.2</v>
      </c>
      <c r="C8" s="6">
        <f t="shared" si="0"/>
        <v>0.13513513513513511</v>
      </c>
      <c r="D8" s="2">
        <v>67.400000000000006</v>
      </c>
      <c r="E8" s="7">
        <f t="shared" si="1"/>
        <v>0.15652173913043485</v>
      </c>
      <c r="F8" s="1">
        <v>40</v>
      </c>
      <c r="G8" s="14">
        <f t="shared" si="2"/>
        <v>0.11764705882352941</v>
      </c>
      <c r="H8" s="8">
        <f t="shared" si="5"/>
        <v>1.2867100154524371</v>
      </c>
      <c r="I8" s="11">
        <f t="shared" si="6"/>
        <v>0.98142066852574006</v>
      </c>
      <c r="J8" s="10">
        <f t="shared" si="7"/>
        <v>0.56594411437168746</v>
      </c>
      <c r="K8" s="8">
        <f t="shared" si="8"/>
        <v>0.66088366144305821</v>
      </c>
      <c r="L8" s="8">
        <f t="shared" si="3"/>
        <v>0.89782272790877471</v>
      </c>
      <c r="M8" s="12">
        <f t="shared" si="4"/>
        <v>0.56594411437168746</v>
      </c>
    </row>
    <row r="9" spans="1:19" x14ac:dyDescent="0.25">
      <c r="A9" s="1">
        <v>8</v>
      </c>
      <c r="B9" s="2">
        <v>6.7</v>
      </c>
      <c r="C9" s="6">
        <f t="shared" si="0"/>
        <v>0.16891891891891891</v>
      </c>
      <c r="D9" s="2">
        <v>62</v>
      </c>
      <c r="E9" s="7">
        <f t="shared" si="1"/>
        <v>9.7826086956521743E-2</v>
      </c>
      <c r="F9" s="1">
        <v>39</v>
      </c>
      <c r="G9" s="14">
        <f t="shared" si="2"/>
        <v>5.8823529411764705E-2</v>
      </c>
      <c r="H9" s="8">
        <f t="shared" si="5"/>
        <v>1.3273657413431326</v>
      </c>
      <c r="I9" s="11">
        <f t="shared" si="6"/>
        <v>1.0456015700735173</v>
      </c>
      <c r="J9" s="10">
        <f t="shared" si="7"/>
        <v>0.58355736434446781</v>
      </c>
      <c r="K9" s="8">
        <f t="shared" si="8"/>
        <v>0.74468930468835659</v>
      </c>
      <c r="L9" s="8">
        <f t="shared" si="3"/>
        <v>0.95041552292661002</v>
      </c>
      <c r="M9" s="12">
        <f t="shared" si="4"/>
        <v>0.58355736434446781</v>
      </c>
    </row>
    <row r="10" spans="1:19" x14ac:dyDescent="0.25">
      <c r="A10" s="1">
        <v>9</v>
      </c>
      <c r="B10" s="2">
        <v>19</v>
      </c>
      <c r="C10" s="6">
        <f t="shared" si="0"/>
        <v>1</v>
      </c>
      <c r="D10" s="2">
        <v>120</v>
      </c>
      <c r="E10" s="7">
        <f t="shared" si="1"/>
        <v>0.72826086956521741</v>
      </c>
      <c r="F10" s="1">
        <v>50</v>
      </c>
      <c r="G10" s="14">
        <f t="shared" si="2"/>
        <v>0.70588235294117652</v>
      </c>
      <c r="H10" s="10">
        <f t="shared" si="5"/>
        <v>0.19261828843477083</v>
      </c>
      <c r="I10" s="11">
        <f t="shared" si="6"/>
        <v>0.63861545413656173</v>
      </c>
      <c r="J10" s="8">
        <f t="shared" si="7"/>
        <v>0.6593413084660863</v>
      </c>
      <c r="K10" s="8">
        <f t="shared" si="8"/>
        <v>0.88624107355816872</v>
      </c>
      <c r="L10" s="8">
        <f t="shared" si="3"/>
        <v>1.2096565977380958</v>
      </c>
      <c r="M10" s="12">
        <f t="shared" si="4"/>
        <v>0.19261828843477083</v>
      </c>
    </row>
    <row r="11" spans="1:19" x14ac:dyDescent="0.25">
      <c r="A11" s="1">
        <v>10</v>
      </c>
      <c r="B11" s="2">
        <v>14</v>
      </c>
      <c r="C11" s="6">
        <f t="shared" si="0"/>
        <v>0.66216216216216217</v>
      </c>
      <c r="D11" s="2">
        <v>99</v>
      </c>
      <c r="E11" s="7">
        <f t="shared" si="1"/>
        <v>0.5</v>
      </c>
      <c r="F11" s="1">
        <v>55</v>
      </c>
      <c r="G11" s="14">
        <f t="shared" si="2"/>
        <v>1</v>
      </c>
      <c r="H11" s="8">
        <f t="shared" si="5"/>
        <v>0.62304948011770722</v>
      </c>
      <c r="I11" s="11">
        <f t="shared" si="6"/>
        <v>0.73543833175194262</v>
      </c>
      <c r="J11" s="8">
        <f t="shared" si="7"/>
        <v>0.70440801718531376</v>
      </c>
      <c r="K11" s="10">
        <f t="shared" si="8"/>
        <v>0.65591277380236113</v>
      </c>
      <c r="L11" s="8">
        <f t="shared" si="3"/>
        <v>0.76740653049952845</v>
      </c>
      <c r="M11" s="12">
        <f t="shared" si="4"/>
        <v>0.62304948011770722</v>
      </c>
    </row>
    <row r="12" spans="1:19" x14ac:dyDescent="0.25">
      <c r="A12" s="1">
        <v>11</v>
      </c>
      <c r="B12" s="2">
        <v>9</v>
      </c>
      <c r="C12" s="6">
        <f t="shared" si="0"/>
        <v>0.32432432432432429</v>
      </c>
      <c r="D12" s="2">
        <v>76</v>
      </c>
      <c r="E12" s="7">
        <f t="shared" si="1"/>
        <v>0.25</v>
      </c>
      <c r="F12" s="1">
        <v>50</v>
      </c>
      <c r="G12" s="14">
        <f t="shared" si="2"/>
        <v>0.70588235294117652</v>
      </c>
      <c r="H12" s="8">
        <f t="shared" si="5"/>
        <v>0.95172240154334653</v>
      </c>
      <c r="I12" s="11">
        <f t="shared" si="6"/>
        <v>0.78949061566471224</v>
      </c>
      <c r="J12" s="8">
        <f t="shared" si="7"/>
        <v>0.50812133817161953</v>
      </c>
      <c r="K12" s="8">
        <f t="shared" si="8"/>
        <v>0.39141269529922784</v>
      </c>
      <c r="L12" s="10">
        <f t="shared" si="3"/>
        <v>0.4568364759604428</v>
      </c>
      <c r="M12" s="12">
        <f t="shared" si="4"/>
        <v>0.39141269529922784</v>
      </c>
    </row>
    <row r="13" spans="1:19" x14ac:dyDescent="0.25">
      <c r="A13" s="1">
        <v>12</v>
      </c>
      <c r="B13" s="2">
        <v>14</v>
      </c>
      <c r="C13" s="6">
        <f t="shared" si="0"/>
        <v>0.66216216216216217</v>
      </c>
      <c r="D13" s="2">
        <v>145</v>
      </c>
      <c r="E13" s="7">
        <f t="shared" si="1"/>
        <v>1</v>
      </c>
      <c r="F13" s="1">
        <v>50</v>
      </c>
      <c r="G13" s="14">
        <f t="shared" si="2"/>
        <v>0.70588235294117652</v>
      </c>
      <c r="H13" s="8">
        <f t="shared" si="5"/>
        <v>0.3476669607175798</v>
      </c>
      <c r="I13" s="10">
        <f t="shared" si="6"/>
        <v>0.28854303502714379</v>
      </c>
      <c r="J13" s="8">
        <f t="shared" si="7"/>
        <v>0.76044991963999942</v>
      </c>
      <c r="K13" s="8">
        <f t="shared" si="8"/>
        <v>0.6827433792095009</v>
      </c>
      <c r="L13" s="8">
        <f t="shared" si="3"/>
        <v>1.1939086955729665</v>
      </c>
      <c r="M13" s="12">
        <f t="shared" si="4"/>
        <v>0.28854303502714379</v>
      </c>
    </row>
    <row r="14" spans="1:19" x14ac:dyDescent="0.25">
      <c r="A14" s="1">
        <v>13</v>
      </c>
      <c r="B14" s="2">
        <v>10</v>
      </c>
      <c r="C14" s="6">
        <f t="shared" si="0"/>
        <v>0.39189189189189189</v>
      </c>
      <c r="D14" s="2">
        <v>79</v>
      </c>
      <c r="E14" s="7">
        <f t="shared" si="1"/>
        <v>0.28260869565217389</v>
      </c>
      <c r="F14" s="1">
        <v>49</v>
      </c>
      <c r="G14" s="14">
        <f t="shared" si="2"/>
        <v>0.6470588235294118</v>
      </c>
      <c r="H14" s="8">
        <f t="shared" si="5"/>
        <v>0.88187223267283499</v>
      </c>
      <c r="I14" s="11">
        <f t="shared" si="6"/>
        <v>0.7354694388768277</v>
      </c>
      <c r="J14" s="8">
        <f t="shared" si="7"/>
        <v>0.41613299010040999</v>
      </c>
      <c r="K14" s="10">
        <f t="shared" si="8"/>
        <v>0.39688227805725645</v>
      </c>
      <c r="L14" s="8">
        <f t="shared" si="3"/>
        <v>0.5492828971801047</v>
      </c>
      <c r="M14" s="12">
        <f t="shared" si="4"/>
        <v>0.39688227805725645</v>
      </c>
    </row>
    <row r="15" spans="1:19" x14ac:dyDescent="0.25">
      <c r="A15" s="1">
        <v>14</v>
      </c>
      <c r="B15" s="2">
        <v>12</v>
      </c>
      <c r="C15" s="6">
        <f t="shared" si="0"/>
        <v>0.52702702702702697</v>
      </c>
      <c r="D15" s="2">
        <v>92</v>
      </c>
      <c r="E15" s="7">
        <f t="shared" si="1"/>
        <v>0.42391304347826086</v>
      </c>
      <c r="F15" s="1">
        <v>45</v>
      </c>
      <c r="G15" s="14">
        <f t="shared" si="2"/>
        <v>0.41176470588235292</v>
      </c>
      <c r="H15" s="8">
        <f t="shared" si="5"/>
        <v>0.73880691253942665</v>
      </c>
      <c r="I15" s="11">
        <f t="shared" si="6"/>
        <v>0.58664663210027013</v>
      </c>
      <c r="J15" s="10">
        <f t="shared" si="7"/>
        <v>0.16099705895767769</v>
      </c>
      <c r="K15" s="8">
        <f t="shared" si="8"/>
        <v>0.47693069605926852</v>
      </c>
      <c r="L15" s="8">
        <f t="shared" si="3"/>
        <v>0.85179586320273892</v>
      </c>
      <c r="M15" s="12">
        <f t="shared" si="4"/>
        <v>0.16099705895767769</v>
      </c>
    </row>
    <row r="16" spans="1:19" x14ac:dyDescent="0.25">
      <c r="A16" s="1">
        <v>15</v>
      </c>
      <c r="B16" s="2">
        <v>15</v>
      </c>
      <c r="C16" s="6">
        <f t="shared" si="0"/>
        <v>0.72972972972972971</v>
      </c>
      <c r="D16" s="2">
        <v>95</v>
      </c>
      <c r="E16" s="7">
        <f t="shared" si="1"/>
        <v>0.45652173913043476</v>
      </c>
      <c r="F16" s="1">
        <v>55</v>
      </c>
      <c r="G16" s="14">
        <f t="shared" si="2"/>
        <v>1</v>
      </c>
      <c r="H16" s="10">
        <f t="shared" si="5"/>
        <v>0.62089803292540857</v>
      </c>
      <c r="I16" s="11">
        <f t="shared" si="6"/>
        <v>0.78620782693755997</v>
      </c>
      <c r="J16" s="8">
        <f t="shared" si="7"/>
        <v>0.70281516055029525</v>
      </c>
      <c r="K16" s="8">
        <f t="shared" si="8"/>
        <v>0.71801645498488897</v>
      </c>
      <c r="L16" s="8">
        <f t="shared" si="3"/>
        <v>0.79407859812070514</v>
      </c>
      <c r="M16" s="12">
        <f t="shared" si="4"/>
        <v>0.62089803292540857</v>
      </c>
    </row>
    <row r="17" spans="1:13" x14ac:dyDescent="0.25">
      <c r="A17" s="1">
        <v>16</v>
      </c>
      <c r="B17" s="2">
        <v>15.4</v>
      </c>
      <c r="C17" s="6">
        <f t="shared" si="0"/>
        <v>0.75675675675675669</v>
      </c>
      <c r="D17" s="2">
        <v>100.6</v>
      </c>
      <c r="E17" s="7">
        <f t="shared" si="1"/>
        <v>0.51739130434782599</v>
      </c>
      <c r="F17" s="1">
        <v>55</v>
      </c>
      <c r="G17" s="14">
        <f t="shared" si="2"/>
        <v>1</v>
      </c>
      <c r="H17" s="10">
        <f t="shared" si="5"/>
        <v>0.56472762213144534</v>
      </c>
      <c r="I17" s="11">
        <f t="shared" si="6"/>
        <v>0.75562935742325521</v>
      </c>
      <c r="J17" s="8">
        <f t="shared" si="7"/>
        <v>0.71884864481666666</v>
      </c>
      <c r="K17" s="8">
        <f t="shared" si="8"/>
        <v>0.73305448700046494</v>
      </c>
      <c r="L17" s="8">
        <f t="shared" si="3"/>
        <v>0.8518764403542739</v>
      </c>
      <c r="M17" s="12">
        <f t="shared" si="4"/>
        <v>0.56472762213144534</v>
      </c>
    </row>
    <row r="18" spans="1:13" x14ac:dyDescent="0.25">
      <c r="A18" s="1">
        <v>17</v>
      </c>
      <c r="B18" s="2">
        <v>10.5</v>
      </c>
      <c r="C18" s="6">
        <f t="shared" si="0"/>
        <v>0.42567567567567566</v>
      </c>
      <c r="D18" s="2">
        <v>89</v>
      </c>
      <c r="E18" s="7">
        <f t="shared" si="1"/>
        <v>0.39130434782608697</v>
      </c>
      <c r="F18" s="1">
        <v>49</v>
      </c>
      <c r="G18" s="14">
        <f t="shared" si="2"/>
        <v>0.6470588235294118</v>
      </c>
      <c r="H18" s="8">
        <f t="shared" si="5"/>
        <v>0.78166681578055763</v>
      </c>
      <c r="I18" s="11">
        <f t="shared" si="6"/>
        <v>0.62714819125434895</v>
      </c>
      <c r="J18" s="8">
        <f t="shared" si="7"/>
        <v>0.39418788040896713</v>
      </c>
      <c r="K18" s="10">
        <f t="shared" si="8"/>
        <v>0.35144949285936866</v>
      </c>
      <c r="L18" s="8">
        <f t="shared" si="3"/>
        <v>0.63022078625659195</v>
      </c>
      <c r="M18" s="12">
        <f t="shared" si="4"/>
        <v>0.35144949285936866</v>
      </c>
    </row>
    <row r="19" spans="1:13" x14ac:dyDescent="0.25">
      <c r="A19" s="1">
        <v>18</v>
      </c>
      <c r="B19" s="2">
        <v>12.3</v>
      </c>
      <c r="C19" s="6">
        <f t="shared" si="0"/>
        <v>0.54729729729729737</v>
      </c>
      <c r="D19" s="2">
        <v>89</v>
      </c>
      <c r="E19" s="7">
        <f t="shared" si="1"/>
        <v>0.39130434782608697</v>
      </c>
      <c r="F19" s="1">
        <v>49</v>
      </c>
      <c r="G19" s="14">
        <f t="shared" si="2"/>
        <v>0.6470588235294118</v>
      </c>
      <c r="H19" s="8">
        <f t="shared" si="5"/>
        <v>0.69720464600879994</v>
      </c>
      <c r="I19" s="11">
        <f t="shared" si="6"/>
        <v>0.63226379990372117</v>
      </c>
      <c r="J19" s="10">
        <f t="shared" si="7"/>
        <v>0.34709565336525622</v>
      </c>
      <c r="K19" s="8">
        <f t="shared" si="8"/>
        <v>0.45850809717655916</v>
      </c>
      <c r="L19" s="8">
        <f t="shared" si="3"/>
        <v>0.70431053572795632</v>
      </c>
      <c r="M19" s="12">
        <f t="shared" si="4"/>
        <v>0.34709565336525622</v>
      </c>
    </row>
    <row r="20" spans="1:13" x14ac:dyDescent="0.25">
      <c r="A20" s="1">
        <v>19</v>
      </c>
      <c r="B20" s="2">
        <v>8.8000000000000007</v>
      </c>
      <c r="C20" s="6">
        <f t="shared" si="0"/>
        <v>0.31081081081081086</v>
      </c>
      <c r="D20" s="2">
        <v>73</v>
      </c>
      <c r="E20" s="7">
        <f t="shared" si="1"/>
        <v>0.21739130434782608</v>
      </c>
      <c r="F20" s="1">
        <v>42</v>
      </c>
      <c r="G20" s="14">
        <f t="shared" si="2"/>
        <v>0.23529411764705882</v>
      </c>
      <c r="H20" s="8">
        <f t="shared" si="5"/>
        <v>1.0831116644815082</v>
      </c>
      <c r="I20" s="11">
        <f t="shared" si="6"/>
        <v>0.83952545454773064</v>
      </c>
      <c r="J20" s="10">
        <f t="shared" si="7"/>
        <v>0.35415752558391167</v>
      </c>
      <c r="K20" s="8">
        <f t="shared" si="8"/>
        <v>0.56218172347481932</v>
      </c>
      <c r="L20" s="8">
        <f t="shared" si="3"/>
        <v>0.8278331330034957</v>
      </c>
      <c r="M20" s="12">
        <f t="shared" si="4"/>
        <v>0.35415752558391167</v>
      </c>
    </row>
    <row r="21" spans="1:13" x14ac:dyDescent="0.25">
      <c r="A21" s="1">
        <v>20</v>
      </c>
      <c r="B21" s="2">
        <v>8.3000000000000007</v>
      </c>
      <c r="C21" s="6">
        <f t="shared" si="0"/>
        <v>0.27702702702702703</v>
      </c>
      <c r="D21" s="2">
        <v>73</v>
      </c>
      <c r="E21" s="7">
        <f t="shared" si="1"/>
        <v>0.21739130434782608</v>
      </c>
      <c r="F21" s="1">
        <v>42</v>
      </c>
      <c r="G21" s="14">
        <f t="shared" si="2"/>
        <v>0.23529411764705882</v>
      </c>
      <c r="H21" s="8">
        <f t="shared" si="5"/>
        <v>1.1049158605477751</v>
      </c>
      <c r="I21" s="11">
        <f t="shared" si="6"/>
        <v>0.84618241739072697</v>
      </c>
      <c r="J21" s="10">
        <f t="shared" si="7"/>
        <v>0.38488405277673715</v>
      </c>
      <c r="K21" s="8">
        <f t="shared" si="8"/>
        <v>0.55224332280206112</v>
      </c>
      <c r="L21" s="8">
        <f t="shared" si="3"/>
        <v>0.8190566006634391</v>
      </c>
      <c r="M21" s="12">
        <f t="shared" si="4"/>
        <v>0.38488405277673715</v>
      </c>
    </row>
    <row r="22" spans="1:13" x14ac:dyDescent="0.25">
      <c r="A22" s="1">
        <v>21</v>
      </c>
      <c r="B22" s="2">
        <v>14.5</v>
      </c>
      <c r="C22" s="6">
        <f t="shared" si="0"/>
        <v>0.69594594594594594</v>
      </c>
      <c r="D22" s="2">
        <v>100</v>
      </c>
      <c r="E22" s="7">
        <f t="shared" si="1"/>
        <v>0.51086956521739135</v>
      </c>
      <c r="F22" s="1">
        <v>50</v>
      </c>
      <c r="G22" s="14">
        <f t="shared" si="2"/>
        <v>0.70588235294117652</v>
      </c>
      <c r="H22" s="8">
        <f t="shared" si="5"/>
        <v>0.5100730255088638</v>
      </c>
      <c r="I22" s="11">
        <f t="shared" si="6"/>
        <v>0.58078103868114206</v>
      </c>
      <c r="J22" s="10">
        <f t="shared" si="7"/>
        <v>0.43009017706229297</v>
      </c>
      <c r="K22" s="8">
        <f t="shared" si="8"/>
        <v>0.57586090834782766</v>
      </c>
      <c r="L22" s="8">
        <f t="shared" si="3"/>
        <v>0.85257393304280149</v>
      </c>
      <c r="M22" s="12">
        <f t="shared" si="4"/>
        <v>0.43009017706229297</v>
      </c>
    </row>
    <row r="23" spans="1:13" x14ac:dyDescent="0.25">
      <c r="A23" s="1">
        <v>22</v>
      </c>
      <c r="B23" s="2">
        <v>9.1999999999999993</v>
      </c>
      <c r="C23" s="6">
        <f t="shared" si="0"/>
        <v>0.33783783783783777</v>
      </c>
      <c r="D23" s="2">
        <v>79</v>
      </c>
      <c r="E23" s="7">
        <f t="shared" si="1"/>
        <v>0.28260869565217389</v>
      </c>
      <c r="F23" s="1">
        <v>48</v>
      </c>
      <c r="G23" s="14">
        <f t="shared" si="2"/>
        <v>0.58823529411764708</v>
      </c>
      <c r="H23" s="8">
        <f t="shared" si="5"/>
        <v>0.92443490073201084</v>
      </c>
      <c r="I23" s="11">
        <f t="shared" si="6"/>
        <v>0.73304798243091662</v>
      </c>
      <c r="J23" s="8">
        <f t="shared" si="7"/>
        <v>0.40734539315317686</v>
      </c>
      <c r="K23" s="10">
        <f t="shared" si="8"/>
        <v>0.36467766361188697</v>
      </c>
      <c r="L23" s="8">
        <f t="shared" si="3"/>
        <v>0.56204821722828624</v>
      </c>
      <c r="M23" s="12">
        <f t="shared" si="4"/>
        <v>0.36467766361188697</v>
      </c>
    </row>
    <row r="24" spans="1:13" x14ac:dyDescent="0.25">
      <c r="A24" s="1">
        <v>23</v>
      </c>
      <c r="B24" s="1">
        <v>11.3</v>
      </c>
      <c r="C24" s="6">
        <f t="shared" si="0"/>
        <v>0.47972972972972977</v>
      </c>
      <c r="D24" s="1">
        <v>83</v>
      </c>
      <c r="E24" s="7">
        <f t="shared" si="1"/>
        <v>0.32608695652173914</v>
      </c>
      <c r="F24" s="1">
        <v>49</v>
      </c>
      <c r="G24" s="14">
        <f t="shared" si="2"/>
        <v>0.6470588235294118</v>
      </c>
      <c r="H24" s="8">
        <f t="shared" si="5"/>
        <v>0.79060062363688777</v>
      </c>
      <c r="I24" s="11">
        <f t="shared" si="6"/>
        <v>0.6900538746961683</v>
      </c>
      <c r="J24" s="10">
        <f t="shared" si="7"/>
        <v>0.36753584066982825</v>
      </c>
      <c r="K24" s="8">
        <f t="shared" si="8"/>
        <v>0.43274624111680593</v>
      </c>
      <c r="L24" s="8">
        <f t="shared" si="3"/>
        <v>0.62504722548928748</v>
      </c>
      <c r="M24" s="12">
        <f t="shared" si="4"/>
        <v>0.36753584066982825</v>
      </c>
    </row>
    <row r="25" spans="1:13" x14ac:dyDescent="0.25">
      <c r="A25" s="1">
        <v>24</v>
      </c>
      <c r="B25" s="1">
        <v>10</v>
      </c>
      <c r="C25" s="6">
        <f t="shared" si="0"/>
        <v>0.39189189189189189</v>
      </c>
      <c r="D25" s="1">
        <v>85</v>
      </c>
      <c r="E25" s="7">
        <f t="shared" si="1"/>
        <v>0.34782608695652173</v>
      </c>
      <c r="F25" s="1">
        <v>48</v>
      </c>
      <c r="G25" s="14">
        <f t="shared" si="2"/>
        <v>0.58823529411764708</v>
      </c>
      <c r="H25" s="8">
        <f t="shared" si="5"/>
        <v>0.84085191309065732</v>
      </c>
      <c r="I25" s="11">
        <f t="shared" si="6"/>
        <v>0.66163055731468134</v>
      </c>
      <c r="J25" s="10">
        <f t="shared" si="7"/>
        <v>0.364321491909122</v>
      </c>
      <c r="K25" s="8">
        <f t="shared" si="8"/>
        <v>0.35191438239329026</v>
      </c>
      <c r="L25" s="8">
        <f t="shared" si="3"/>
        <v>0.62274369688160636</v>
      </c>
      <c r="M25" s="12">
        <f t="shared" si="4"/>
        <v>0.35191438239329026</v>
      </c>
    </row>
    <row r="26" spans="1:13" x14ac:dyDescent="0.25">
      <c r="A26" s="1">
        <v>25</v>
      </c>
      <c r="B26" s="1">
        <v>5.7</v>
      </c>
      <c r="C26" s="6">
        <f t="shared" si="0"/>
        <v>0.10135135135135134</v>
      </c>
      <c r="D26" s="1">
        <v>57</v>
      </c>
      <c r="E26" s="7">
        <f t="shared" si="1"/>
        <v>4.3478260869565216E-2</v>
      </c>
      <c r="F26" s="1">
        <v>40</v>
      </c>
      <c r="G26" s="14">
        <f t="shared" si="2"/>
        <v>0.11764705882352941</v>
      </c>
      <c r="H26" s="8">
        <f t="shared" si="5"/>
        <v>1.3786196456796045</v>
      </c>
      <c r="I26" s="11">
        <f t="shared" si="6"/>
        <v>1.0907595803993246</v>
      </c>
      <c r="J26" s="10">
        <f t="shared" si="7"/>
        <v>0.64139897019149461</v>
      </c>
      <c r="K26" s="8">
        <f t="shared" si="8"/>
        <v>0.73897451143415982</v>
      </c>
      <c r="L26" s="8">
        <f t="shared" si="3"/>
        <v>0.88368147665068708</v>
      </c>
      <c r="M26" s="12">
        <f t="shared" si="4"/>
        <v>0.64139897019149461</v>
      </c>
    </row>
    <row r="27" spans="1:13" x14ac:dyDescent="0.25">
      <c r="A27" s="1">
        <v>26</v>
      </c>
      <c r="B27" s="1">
        <v>7.5</v>
      </c>
      <c r="C27" s="6">
        <f t="shared" si="0"/>
        <v>0.22297297297297294</v>
      </c>
      <c r="D27" s="1">
        <v>73</v>
      </c>
      <c r="E27" s="7">
        <f t="shared" si="1"/>
        <v>0.21739130434782608</v>
      </c>
      <c r="F27" s="1">
        <v>40</v>
      </c>
      <c r="G27" s="14">
        <f t="shared" si="2"/>
        <v>0.11764705882352941</v>
      </c>
      <c r="H27" s="8">
        <f t="shared" si="5"/>
        <v>1.1925444874318036</v>
      </c>
      <c r="I27" s="11">
        <f t="shared" si="6"/>
        <v>0.90269150526520725</v>
      </c>
      <c r="J27" s="10">
        <f t="shared" si="7"/>
        <v>0.47034427346163388</v>
      </c>
      <c r="K27" s="8">
        <f t="shared" si="8"/>
        <v>0.63050459695899064</v>
      </c>
      <c r="L27" s="8">
        <f t="shared" si="3"/>
        <v>0.91991682396266006</v>
      </c>
      <c r="M27" s="12">
        <f t="shared" si="4"/>
        <v>0.47034427346163388</v>
      </c>
    </row>
    <row r="28" spans="1:13" x14ac:dyDescent="0.25">
      <c r="A28" s="1">
        <v>27</v>
      </c>
      <c r="B28" s="1">
        <v>14</v>
      </c>
      <c r="C28" s="6">
        <f t="shared" si="0"/>
        <v>0.66216216216216217</v>
      </c>
      <c r="D28" s="1">
        <v>89</v>
      </c>
      <c r="E28" s="7">
        <f t="shared" si="1"/>
        <v>0.39130434782608697</v>
      </c>
      <c r="F28" s="1">
        <v>48</v>
      </c>
      <c r="G28" s="14">
        <f t="shared" si="2"/>
        <v>0.58823529411764708</v>
      </c>
      <c r="H28" s="8">
        <f t="shared" si="5"/>
        <v>0.6352219920125991</v>
      </c>
      <c r="I28" s="11">
        <f t="shared" si="6"/>
        <v>0.64742984478129628</v>
      </c>
      <c r="J28" s="10">
        <f t="shared" si="7"/>
        <v>0.28066066031139619</v>
      </c>
      <c r="K28" s="8">
        <f t="shared" si="8"/>
        <v>0.56582175601956275</v>
      </c>
      <c r="L28" s="8">
        <f t="shared" si="3"/>
        <v>0.81337694133243266</v>
      </c>
      <c r="M28" s="12">
        <f t="shared" si="4"/>
        <v>0.28066066031139619</v>
      </c>
    </row>
    <row r="29" spans="1:13" x14ac:dyDescent="0.25">
      <c r="A29" s="1">
        <v>28</v>
      </c>
      <c r="B29" s="1">
        <v>9</v>
      </c>
      <c r="C29" s="6">
        <f t="shared" si="0"/>
        <v>0.32432432432432429</v>
      </c>
      <c r="D29" s="1">
        <v>69</v>
      </c>
      <c r="E29" s="7">
        <f t="shared" si="1"/>
        <v>0.17391304347826086</v>
      </c>
      <c r="F29" s="1">
        <v>45</v>
      </c>
      <c r="G29" s="14">
        <f t="shared" si="2"/>
        <v>0.41176470588235292</v>
      </c>
      <c r="H29" s="8">
        <f t="shared" si="5"/>
        <v>1.0436538304504026</v>
      </c>
      <c r="I29" s="11">
        <f t="shared" si="6"/>
        <v>0.84179155129606076</v>
      </c>
      <c r="J29" s="10">
        <f t="shared" si="7"/>
        <v>0.3664665288819427</v>
      </c>
      <c r="K29" s="8">
        <f t="shared" si="8"/>
        <v>0.49813436936095207</v>
      </c>
      <c r="L29" s="8">
        <f t="shared" si="3"/>
        <v>0.66027333990861981</v>
      </c>
      <c r="M29" s="12">
        <f t="shared" si="4"/>
        <v>0.3664665288819427</v>
      </c>
    </row>
    <row r="30" spans="1:13" x14ac:dyDescent="0.25">
      <c r="A30" s="1">
        <v>29</v>
      </c>
      <c r="B30" s="1">
        <v>4.2</v>
      </c>
      <c r="C30" s="6">
        <f t="shared" si="0"/>
        <v>0</v>
      </c>
      <c r="D30" s="1">
        <v>53</v>
      </c>
      <c r="E30" s="7">
        <f t="shared" si="1"/>
        <v>0</v>
      </c>
      <c r="F30" s="1">
        <v>38</v>
      </c>
      <c r="G30" s="14">
        <f t="shared" si="2"/>
        <v>0</v>
      </c>
      <c r="H30" s="8">
        <f t="shared" si="5"/>
        <v>1.5228447885454381</v>
      </c>
      <c r="I30" s="11">
        <f t="shared" si="6"/>
        <v>1.2089665007765931</v>
      </c>
      <c r="J30" s="10">
        <f t="shared" si="7"/>
        <v>0.78552928016720036</v>
      </c>
      <c r="K30" s="8">
        <f t="shared" si="8"/>
        <v>0.86251086949672695</v>
      </c>
      <c r="L30" s="8">
        <f t="shared" si="3"/>
        <v>1.0031948963187562</v>
      </c>
      <c r="M30" s="12">
        <f t="shared" si="4"/>
        <v>0.78552928016720036</v>
      </c>
    </row>
    <row r="32" spans="1:13" x14ac:dyDescent="0.25">
      <c r="A32" s="13" t="s">
        <v>13</v>
      </c>
      <c r="B32" s="2">
        <f>MAX(B2:B30)</f>
        <v>19</v>
      </c>
      <c r="C32" s="2"/>
      <c r="D32" s="2">
        <f>MAX(D2:D30)</f>
        <v>145</v>
      </c>
      <c r="E32" s="2"/>
      <c r="F32" s="2">
        <f>MAX(F2:F30)</f>
        <v>55</v>
      </c>
      <c r="H32" s="8">
        <f>($C$10+$C$16+$C$17)/3</f>
        <v>0.8288288288288288</v>
      </c>
      <c r="I32" s="8">
        <f>C13</f>
        <v>0.66216216216216217</v>
      </c>
      <c r="J32" s="8">
        <f>(C2+C3+C4+C6+C7+C8+C9+C15+C19+C20+C21+A22+A24+A25+A26+A27+A28+A29+A30)/19</f>
        <v>10.932432432432433</v>
      </c>
      <c r="K32" s="8">
        <f>($C$5+$C$11+$C$14+$C$18+$C$23)/5</f>
        <v>0.45</v>
      </c>
      <c r="L32" s="8">
        <f>C12</f>
        <v>0.32432432432432429</v>
      </c>
      <c r="M32" t="s">
        <v>23</v>
      </c>
    </row>
    <row r="33" spans="1:13" x14ac:dyDescent="0.25">
      <c r="A33" s="13" t="s">
        <v>14</v>
      </c>
      <c r="B33" s="2">
        <f>MIN(B2:B30)</f>
        <v>4.2</v>
      </c>
      <c r="C33" s="2"/>
      <c r="D33" s="2">
        <f>MIN(D2:D30)</f>
        <v>53</v>
      </c>
      <c r="E33" s="2"/>
      <c r="F33" s="2">
        <f>MIN(F2:F30)</f>
        <v>38</v>
      </c>
      <c r="H33" s="8">
        <f>($E$10+$E$16+$E$17)/3</f>
        <v>0.56739130434782603</v>
      </c>
      <c r="I33" s="8">
        <f>C14</f>
        <v>0.39189189189189189</v>
      </c>
      <c r="J33" s="8">
        <f>(E2+E3+E4+E6+E7+E8+E9+E15+E19+E20+E21+E22+E24+E25+E26+E27+E28+E29+E30)/19</f>
        <v>0.29004576659038905</v>
      </c>
      <c r="K33" s="8">
        <f>($E$5+$E$11+$E$14+$E$18+$E$23)/5</f>
        <v>0.35217391304347823</v>
      </c>
      <c r="L33" s="8">
        <f>E12</f>
        <v>0.25</v>
      </c>
      <c r="M33" t="s">
        <v>24</v>
      </c>
    </row>
    <row r="34" spans="1:13" x14ac:dyDescent="0.25">
      <c r="H34" s="8">
        <f>(G10+G16+G17)/3</f>
        <v>0.90196078431372551</v>
      </c>
      <c r="I34" s="8">
        <f>C15</f>
        <v>0.52702702702702697</v>
      </c>
      <c r="J34" s="8">
        <f>(G3+G4+G5+G7+G8+G9+G10+G16+G20+G21+G22+G23+G24+G25+G26+G27+G28+G29+G30)/19</f>
        <v>0.44582043343653244</v>
      </c>
      <c r="K34" s="8">
        <f>($G$5+$G$11+$G$14+$G$18+$G$23)/5</f>
        <v>0.70588235294117641</v>
      </c>
      <c r="L34" s="8">
        <f>G12</f>
        <v>0.70588235294117652</v>
      </c>
      <c r="M34" t="s">
        <v>25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CA231-5EC1-46C0-85A9-059772BE1900}">
  <dimension ref="A1"/>
  <sheetViews>
    <sheetView workbookViewId="0"/>
  </sheetViews>
  <sheetFormatPr defaultRowHeight="15" x14ac:dyDescent="0.25"/>
  <cols>
    <col min="1" max="1" width="3.85546875" bestFit="1" customWidth="1"/>
    <col min="2" max="2" width="12.42578125" bestFit="1" customWidth="1"/>
    <col min="3" max="3" width="7.57031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bismillah</dc:creator>
  <cp:keywords/>
  <dc:description/>
  <cp:lastModifiedBy>bismillah</cp:lastModifiedBy>
  <cp:revision/>
  <dcterms:created xsi:type="dcterms:W3CDTF">2021-06-19T06:07:42Z</dcterms:created>
  <dcterms:modified xsi:type="dcterms:W3CDTF">2021-12-06T03:33:44Z</dcterms:modified>
  <cp:category/>
  <cp:contentStatus/>
</cp:coreProperties>
</file>